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uero\Desktop\SISANOC 2025 CORTE\"/>
    </mc:Choice>
  </mc:AlternateContent>
  <xr:revisionPtr revIDLastSave="0" documentId="13_ncr:1_{EBBE0484-2D7E-41D9-BF7D-749D1678A4E4}" xr6:coauthVersionLast="36" xr6:coauthVersionMax="36" xr10:uidLastSave="{00000000-0000-0000-0000-000000000000}"/>
  <bookViews>
    <workbookView xWindow="0" yWindow="0" windowWidth="28800" windowHeight="12105" xr2:uid="{DC58BBA7-2C83-4C11-A0E2-BAC16D55EB1B}"/>
  </bookViews>
  <sheets>
    <sheet name="Estado Comparativ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G24" i="1"/>
  <c r="F24" i="1"/>
  <c r="G23" i="1"/>
  <c r="F23" i="1"/>
  <c r="G22" i="1"/>
  <c r="F22" i="1"/>
  <c r="G21" i="1"/>
  <c r="G18" i="1" s="1"/>
  <c r="F21" i="1"/>
  <c r="G20" i="1"/>
  <c r="F20" i="1"/>
  <c r="G19" i="1"/>
  <c r="F19" i="1"/>
  <c r="E18" i="1"/>
  <c r="F18" i="1" s="1"/>
  <c r="D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E8" i="1"/>
  <c r="E26" i="1" s="1"/>
  <c r="D8" i="1"/>
  <c r="D26" i="1" s="1"/>
  <c r="G8" i="1" l="1"/>
  <c r="G26" i="1"/>
  <c r="F8" i="1"/>
  <c r="F26" i="1" s="1"/>
</calcChain>
</file>

<file path=xl/sharedStrings.xml><?xml version="1.0" encoding="utf-8"?>
<sst xmlns="http://schemas.openxmlformats.org/spreadsheetml/2006/main" count="32" uniqueCount="32">
  <si>
    <t xml:space="preserve">Estado de Comparación de los Importes Presupuestados y Realizados </t>
  </si>
  <si>
    <t>Durante el semestre al 30 de junio de año 2025</t>
  </si>
  <si>
    <t>Presupuesto sobre la Base de Efectivo</t>
  </si>
  <si>
    <t>(Clasificación de Ingresos y Gastos por Objeto)</t>
  </si>
  <si>
    <t>Concepto</t>
  </si>
  <si>
    <t>Presupuesto Reformado (A)</t>
  </si>
  <si>
    <t>Presupuesto Ejecutado (B)</t>
  </si>
  <si>
    <t>% de Variac Ejecución (C=B/A)</t>
  </si>
  <si>
    <t>Variación (D=A-B)</t>
  </si>
  <si>
    <t>Ingresos totales</t>
  </si>
  <si>
    <t>Impuestos</t>
  </si>
  <si>
    <t>Contribuciones Sociales</t>
  </si>
  <si>
    <t>Donaciones</t>
  </si>
  <si>
    <t>Transferencias</t>
  </si>
  <si>
    <t>Ingresos por contraprestación</t>
  </si>
  <si>
    <t>Otros ingresos</t>
  </si>
  <si>
    <t>Venta de activos no financieros</t>
  </si>
  <si>
    <t>Activos financieros con fines de política</t>
  </si>
  <si>
    <t>Ingresos a especificar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</si>
  <si>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</si>
  <si>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</si>
  <si>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</si>
  <si>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</si>
  <si>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</si>
  <si>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Bienes muebles, inmuebles e intangibles</t>
  </si>
  <si>
    <t>Adquisición de Activos Financieros con fines de Políticas</t>
  </si>
  <si>
    <t>Gastos financieros</t>
  </si>
  <si>
    <r>
      <rPr>
        <b/>
        <sz val="12"/>
        <color rgb="FF231F20"/>
        <rFont val="Times New Roman"/>
        <family val="1"/>
      </rPr>
      <t>Resultado financiero (1-2)</t>
    </r>
  </si>
  <si>
    <t>El monto ejecutado en el SIGEF, al momento del devengado corresponde a RD$292,432,850.46, para verificación revisar el reporte de gastos en el casoba en el sistema.</t>
  </si>
  <si>
    <t xml:space="preserve">            Firma del Superintendente.</t>
  </si>
  <si>
    <t xml:space="preserve">                                           Firma del Director Financiero.</t>
  </si>
  <si>
    <t>Firma del Contador.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</si>
</sst>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0;###0"/>
    <numFmt numFmtId="165" formatCode="###0.0;#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43" fontId="7" fillId="0" borderId="5" xfId="2" applyFont="1" applyFill="1" applyBorder="1" applyAlignment="1">
      <alignment horizontal="center" vertical="top" wrapText="1"/>
    </xf>
    <xf numFmtId="9" fontId="7" fillId="0" borderId="5" xfId="1" applyFont="1" applyFill="1" applyBorder="1" applyAlignment="1">
      <alignment horizontal="center" vertical="top" wrapText="1"/>
    </xf>
    <xf numFmtId="43" fontId="7" fillId="0" borderId="6" xfId="2" applyFont="1" applyFill="1" applyBorder="1" applyAlignment="1">
      <alignment horizontal="center" vertical="top" wrapText="1"/>
    </xf>
    <xf numFmtId="165" fontId="8" fillId="0" borderId="4" xfId="0" applyNumberFormat="1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 wrapText="1"/>
    </xf>
    <xf numFmtId="9" fontId="9" fillId="0" borderId="5" xfId="1" applyFont="1" applyFill="1" applyBorder="1" applyAlignment="1">
      <alignment horizontal="center" vertical="top" wrapText="1"/>
    </xf>
    <xf numFmtId="0" fontId="9" fillId="0" borderId="6" xfId="0" applyFont="1" applyFill="1" applyBorder="1" applyAlignment="1">
      <alignment horizontal="center" vertical="top" wrapText="1"/>
    </xf>
    <xf numFmtId="43" fontId="9" fillId="0" borderId="5" xfId="2" applyFont="1" applyFill="1" applyBorder="1" applyAlignment="1">
      <alignment horizontal="center" vertical="top" wrapText="1"/>
    </xf>
    <xf numFmtId="43" fontId="9" fillId="0" borderId="6" xfId="2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center" wrapText="1"/>
    </xf>
    <xf numFmtId="43" fontId="7" fillId="0" borderId="8" xfId="2" applyFont="1" applyFill="1" applyBorder="1" applyAlignment="1">
      <alignment horizontal="center" vertical="center" wrapText="1"/>
    </xf>
    <xf numFmtId="9" fontId="7" fillId="0" borderId="8" xfId="0" applyNumberFormat="1" applyFont="1" applyFill="1" applyBorder="1" applyAlignment="1">
      <alignment horizontal="center" vertical="center" wrapText="1"/>
    </xf>
    <xf numFmtId="43" fontId="7" fillId="0" borderId="9" xfId="2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0" borderId="10" xfId="0" applyFont="1" applyBorder="1"/>
    <xf numFmtId="0" fontId="2" fillId="0" borderId="10" xfId="0" applyFont="1" applyBorder="1"/>
    <xf numFmtId="0" fontId="7" fillId="0" borderId="0" xfId="0" applyFont="1" applyBorder="1"/>
    <xf numFmtId="0" fontId="2" fillId="0" borderId="0" xfId="0" applyFont="1" applyBorder="1"/>
    <xf numFmtId="0" fontId="9" fillId="0" borderId="0" xfId="0" applyFont="1" applyAlignment="1">
      <alignment horizontal="justify" wrapText="1"/>
    </xf>
    <xf numFmtId="0" fontId="2" fillId="0" borderId="0" xfId="0" applyFont="1" applyAlignment="1"/>
    <xf numFmtId="0" fontId="11" fillId="0" borderId="0" xfId="0" applyFont="1" applyBorder="1" applyAlignment="1">
      <alignment horizontal="center"/>
    </xf>
    <xf numFmtId="43" fontId="7" fillId="0" borderId="0" xfId="2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10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</cellXfs>
  <cellStyles count="3">
    <cellStyle name="Millares 2" xfId="2" xr:uid="{4E146D6E-CFA1-4422-B9EA-E987F1768786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521D8-2C9E-422A-B962-B02A2422C462}">
  <dimension ref="B1:I49"/>
  <sheetViews>
    <sheetView tabSelected="1" workbookViewId="0">
      <selection activeCell="G26" sqref="G26"/>
    </sheetView>
  </sheetViews>
  <sheetFormatPr baseColWidth="10" defaultColWidth="11.42578125" defaultRowHeight="15" x14ac:dyDescent="0.25"/>
  <cols>
    <col min="1" max="1" width="15" customWidth="1"/>
    <col min="2" max="2" width="4" customWidth="1"/>
    <col min="3" max="3" width="34.140625" customWidth="1"/>
    <col min="4" max="4" width="19.7109375" customWidth="1"/>
    <col min="5" max="5" width="20.140625" customWidth="1"/>
    <col min="6" max="6" width="11.28515625" customWidth="1"/>
    <col min="7" max="7" width="21.7109375" customWidth="1"/>
    <col min="8" max="8" width="11.42578125" customWidth="1"/>
    <col min="9" max="9" width="0.7109375" customWidth="1"/>
    <col min="10" max="10" width="0.28515625" customWidth="1"/>
    <col min="11" max="11" width="6.5703125" customWidth="1"/>
  </cols>
  <sheetData>
    <row r="1" spans="2:9" ht="15.75" x14ac:dyDescent="0.25">
      <c r="B1" s="1"/>
      <c r="C1" s="1"/>
      <c r="D1" s="1"/>
      <c r="E1" s="1"/>
      <c r="F1" s="1"/>
      <c r="G1" s="1"/>
      <c r="H1" s="1"/>
    </row>
    <row r="2" spans="2:9" ht="15.75" x14ac:dyDescent="0.25">
      <c r="B2" s="41" t="s">
        <v>0</v>
      </c>
      <c r="C2" s="41"/>
      <c r="D2" s="41"/>
      <c r="E2" s="41"/>
      <c r="F2" s="41"/>
      <c r="G2" s="41"/>
      <c r="H2" s="2"/>
      <c r="I2" s="3"/>
    </row>
    <row r="3" spans="2:9" ht="15.75" x14ac:dyDescent="0.25">
      <c r="B3" s="41" t="s">
        <v>1</v>
      </c>
      <c r="C3" s="41"/>
      <c r="D3" s="41"/>
      <c r="E3" s="41"/>
      <c r="F3" s="41"/>
      <c r="G3" s="41"/>
      <c r="H3" s="2"/>
      <c r="I3" s="3"/>
    </row>
    <row r="4" spans="2:9" ht="15.75" x14ac:dyDescent="0.25">
      <c r="B4" s="41" t="s">
        <v>2</v>
      </c>
      <c r="C4" s="41"/>
      <c r="D4" s="41"/>
      <c r="E4" s="41"/>
      <c r="F4" s="41"/>
      <c r="G4" s="41"/>
      <c r="H4" s="2"/>
      <c r="I4" s="3"/>
    </row>
    <row r="5" spans="2:9" ht="15.75" x14ac:dyDescent="0.25">
      <c r="B5" s="42" t="s">
        <v>3</v>
      </c>
      <c r="C5" s="42"/>
      <c r="D5" s="42"/>
      <c r="E5" s="42"/>
      <c r="F5" s="42"/>
      <c r="G5" s="42"/>
      <c r="H5" s="4"/>
      <c r="I5" s="5"/>
    </row>
    <row r="6" spans="2:9" ht="16.5" thickBot="1" x14ac:dyDescent="0.3">
      <c r="B6" s="42"/>
      <c r="C6" s="42"/>
      <c r="D6" s="42"/>
      <c r="E6" s="42"/>
      <c r="F6" s="42"/>
      <c r="G6" s="42"/>
      <c r="H6" s="4"/>
      <c r="I6" s="5"/>
    </row>
    <row r="7" spans="2:9" ht="63" x14ac:dyDescent="0.25">
      <c r="B7" s="43" t="s">
        <v>4</v>
      </c>
      <c r="C7" s="44"/>
      <c r="D7" s="6" t="s">
        <v>5</v>
      </c>
      <c r="E7" s="6" t="s">
        <v>6</v>
      </c>
      <c r="F7" s="6" t="s">
        <v>7</v>
      </c>
      <c r="G7" s="7" t="s">
        <v>8</v>
      </c>
      <c r="H7" s="1"/>
    </row>
    <row r="8" spans="2:9" ht="15.75" x14ac:dyDescent="0.25">
      <c r="B8" s="8">
        <v>1</v>
      </c>
      <c r="C8" s="9" t="s">
        <v>9</v>
      </c>
      <c r="D8" s="10">
        <f>SUM(D9:D17)</f>
        <v>740414605.38999999</v>
      </c>
      <c r="E8" s="10">
        <f>SUM(E9:E17)</f>
        <v>322787917.53000003</v>
      </c>
      <c r="F8" s="11">
        <f t="shared" ref="F8:F25" si="0">+E8/D8</f>
        <v>0.4359556323986577</v>
      </c>
      <c r="G8" s="12">
        <f>SUM(G9:G17)</f>
        <v>417626687.85999995</v>
      </c>
      <c r="H8" s="1"/>
    </row>
    <row r="9" spans="2:9" ht="0.75" customHeight="1" x14ac:dyDescent="0.25">
      <c r="B9" s="13">
        <v>1.1000000000000001</v>
      </c>
      <c r="C9" s="14" t="s">
        <v>10</v>
      </c>
      <c r="D9" s="15">
        <v>0</v>
      </c>
      <c r="E9" s="15">
        <v>0</v>
      </c>
      <c r="F9" s="16" t="e">
        <f t="shared" si="0"/>
        <v>#DIV/0!</v>
      </c>
      <c r="G9" s="17">
        <f t="shared" ref="G9:G17" si="1">+D9-E9</f>
        <v>0</v>
      </c>
      <c r="H9" s="1"/>
    </row>
    <row r="10" spans="2:9" ht="15.75" hidden="1" x14ac:dyDescent="0.25">
      <c r="B10" s="13">
        <v>1.2</v>
      </c>
      <c r="C10" s="14" t="s">
        <v>11</v>
      </c>
      <c r="D10" s="15">
        <v>0</v>
      </c>
      <c r="E10" s="15">
        <v>0</v>
      </c>
      <c r="F10" s="16" t="e">
        <f t="shared" si="0"/>
        <v>#DIV/0!</v>
      </c>
      <c r="G10" s="17">
        <f t="shared" si="1"/>
        <v>0</v>
      </c>
      <c r="H10" s="1"/>
    </row>
    <row r="11" spans="2:9" ht="15.75" hidden="1" x14ac:dyDescent="0.25">
      <c r="B11" s="13">
        <v>1.3</v>
      </c>
      <c r="C11" s="14" t="s">
        <v>12</v>
      </c>
      <c r="D11" s="15">
        <v>0</v>
      </c>
      <c r="E11" s="15">
        <v>0</v>
      </c>
      <c r="F11" s="16" t="e">
        <f t="shared" si="0"/>
        <v>#DIV/0!</v>
      </c>
      <c r="G11" s="17">
        <f t="shared" si="1"/>
        <v>0</v>
      </c>
      <c r="H11" s="1"/>
    </row>
    <row r="12" spans="2:9" ht="14.25" customHeight="1" x14ac:dyDescent="0.25">
      <c r="B12" s="13">
        <v>1.4</v>
      </c>
      <c r="C12" s="14" t="s">
        <v>13</v>
      </c>
      <c r="D12" s="18">
        <v>710414605.38999999</v>
      </c>
      <c r="E12" s="18">
        <v>314686891.98000002</v>
      </c>
      <c r="F12" s="16">
        <f t="shared" si="0"/>
        <v>0.44296230622573524</v>
      </c>
      <c r="G12" s="19">
        <f t="shared" si="1"/>
        <v>395727713.40999997</v>
      </c>
      <c r="H12" s="1"/>
    </row>
    <row r="13" spans="2:9" ht="15.75" hidden="1" x14ac:dyDescent="0.25">
      <c r="B13" s="13">
        <v>1.5</v>
      </c>
      <c r="C13" s="14" t="s">
        <v>14</v>
      </c>
      <c r="D13" s="18"/>
      <c r="E13" s="18"/>
      <c r="F13" s="16" t="e">
        <f t="shared" si="0"/>
        <v>#DIV/0!</v>
      </c>
      <c r="G13" s="17">
        <f t="shared" si="1"/>
        <v>0</v>
      </c>
      <c r="H13" s="1"/>
    </row>
    <row r="14" spans="2:9" ht="15.75" x14ac:dyDescent="0.25">
      <c r="B14" s="13">
        <v>1.6</v>
      </c>
      <c r="C14" s="14" t="s">
        <v>15</v>
      </c>
      <c r="D14" s="18">
        <v>30000000</v>
      </c>
      <c r="E14" s="18">
        <v>8101025.5499999998</v>
      </c>
      <c r="F14" s="16">
        <f t="shared" si="0"/>
        <v>0.27003418499999998</v>
      </c>
      <c r="G14" s="19">
        <f t="shared" si="1"/>
        <v>21898974.449999999</v>
      </c>
      <c r="H14" s="1"/>
    </row>
    <row r="15" spans="2:9" ht="0.75" customHeight="1" x14ac:dyDescent="0.25">
      <c r="B15" s="13">
        <v>1.7</v>
      </c>
      <c r="C15" s="14" t="s">
        <v>16</v>
      </c>
      <c r="D15" s="15">
        <v>0</v>
      </c>
      <c r="E15" s="15">
        <v>0</v>
      </c>
      <c r="F15" s="16" t="e">
        <f t="shared" si="0"/>
        <v>#DIV/0!</v>
      </c>
      <c r="G15" s="17">
        <f t="shared" si="1"/>
        <v>0</v>
      </c>
      <c r="H15" s="1"/>
    </row>
    <row r="16" spans="2:9" ht="31.5" hidden="1" x14ac:dyDescent="0.25">
      <c r="B16" s="13">
        <v>1.8</v>
      </c>
      <c r="C16" s="14" t="s">
        <v>17</v>
      </c>
      <c r="D16" s="15">
        <v>0</v>
      </c>
      <c r="E16" s="15">
        <v>0</v>
      </c>
      <c r="F16" s="16" t="e">
        <f t="shared" si="0"/>
        <v>#DIV/0!</v>
      </c>
      <c r="G16" s="17">
        <f t="shared" si="1"/>
        <v>0</v>
      </c>
      <c r="H16" s="1"/>
    </row>
    <row r="17" spans="2:8" ht="15.75" hidden="1" x14ac:dyDescent="0.25">
      <c r="B17" s="13">
        <v>1.9</v>
      </c>
      <c r="C17" s="14" t="s">
        <v>18</v>
      </c>
      <c r="D17" s="15">
        <v>0</v>
      </c>
      <c r="E17" s="15">
        <v>0</v>
      </c>
      <c r="F17" s="16" t="e">
        <f t="shared" si="0"/>
        <v>#DIV/0!</v>
      </c>
      <c r="G17" s="17">
        <f t="shared" si="1"/>
        <v>0</v>
      </c>
      <c r="H17" s="1"/>
    </row>
    <row r="18" spans="2:8" ht="15.75" x14ac:dyDescent="0.25">
      <c r="B18" s="8">
        <v>2</v>
      </c>
      <c r="C18" s="9" t="s">
        <v>19</v>
      </c>
      <c r="D18" s="10">
        <f>SUM(D19:D25)</f>
        <v>740414605.38999999</v>
      </c>
      <c r="E18" s="10">
        <f>SUM(E19:E25)</f>
        <v>292432850.46000004</v>
      </c>
      <c r="F18" s="11">
        <f t="shared" si="0"/>
        <v>0.39495824141119734</v>
      </c>
      <c r="G18" s="12">
        <f>SUM(G19:G25)</f>
        <v>447981754.92999995</v>
      </c>
      <c r="H18" s="1"/>
    </row>
    <row r="19" spans="2:8" ht="15.75" x14ac:dyDescent="0.25">
      <c r="B19" s="13">
        <v>2.1</v>
      </c>
      <c r="C19" s="14" t="s">
        <v>20</v>
      </c>
      <c r="D19" s="18">
        <v>494605839.38999999</v>
      </c>
      <c r="E19" s="18">
        <v>230906773.71000001</v>
      </c>
      <c r="F19" s="16">
        <f>+E19/D19</f>
        <v>0.46685007600148548</v>
      </c>
      <c r="G19" s="19">
        <f>F27+D19-E19</f>
        <v>263699065.67999998</v>
      </c>
      <c r="H19" s="1"/>
    </row>
    <row r="20" spans="2:8" ht="15.75" x14ac:dyDescent="0.25">
      <c r="B20" s="13">
        <v>2.2000000000000002</v>
      </c>
      <c r="C20" s="14" t="s">
        <v>21</v>
      </c>
      <c r="D20" s="18">
        <v>165257822.5</v>
      </c>
      <c r="E20" s="18">
        <v>50911150.380000003</v>
      </c>
      <c r="F20" s="16">
        <f t="shared" si="0"/>
        <v>0.30807104686375741</v>
      </c>
      <c r="G20" s="19">
        <f t="shared" ref="G20:G25" si="2">+D20-E20</f>
        <v>114346672.12</v>
      </c>
      <c r="H20" s="1"/>
    </row>
    <row r="21" spans="2:8" ht="15.75" x14ac:dyDescent="0.25">
      <c r="B21" s="13">
        <v>2.2999999999999998</v>
      </c>
      <c r="C21" s="14" t="s">
        <v>22</v>
      </c>
      <c r="D21" s="18">
        <v>57002393.5</v>
      </c>
      <c r="E21" s="18">
        <v>6221708.1200000001</v>
      </c>
      <c r="F21" s="16">
        <f t="shared" si="0"/>
        <v>0.10914819076851572</v>
      </c>
      <c r="G21" s="19">
        <f t="shared" si="2"/>
        <v>50780685.380000003</v>
      </c>
      <c r="H21" s="1"/>
    </row>
    <row r="22" spans="2:8" ht="15" customHeight="1" x14ac:dyDescent="0.25">
      <c r="B22" s="13">
        <v>2.4</v>
      </c>
      <c r="C22" s="14" t="s">
        <v>23</v>
      </c>
      <c r="D22" s="18">
        <v>3498000</v>
      </c>
      <c r="E22" s="18">
        <v>1124220.01</v>
      </c>
      <c r="F22" s="16">
        <f t="shared" si="0"/>
        <v>0.32138936821040592</v>
      </c>
      <c r="G22" s="19">
        <f t="shared" si="2"/>
        <v>2373779.9900000002</v>
      </c>
      <c r="H22" s="1"/>
    </row>
    <row r="23" spans="2:8" ht="31.5" x14ac:dyDescent="0.25">
      <c r="B23" s="13">
        <v>2.6</v>
      </c>
      <c r="C23" s="14" t="s">
        <v>24</v>
      </c>
      <c r="D23" s="18">
        <v>20050550</v>
      </c>
      <c r="E23" s="18">
        <v>3268998.24</v>
      </c>
      <c r="F23" s="16">
        <f t="shared" si="0"/>
        <v>0.16303783387488124</v>
      </c>
      <c r="G23" s="19">
        <f>+D23-E23</f>
        <v>16781551.759999998</v>
      </c>
      <c r="H23" s="1"/>
    </row>
    <row r="24" spans="2:8" ht="0.75" customHeight="1" x14ac:dyDescent="0.25">
      <c r="B24" s="13">
        <v>2.8</v>
      </c>
      <c r="C24" s="14" t="s">
        <v>25</v>
      </c>
      <c r="D24" s="15">
        <v>0</v>
      </c>
      <c r="E24" s="15">
        <v>0</v>
      </c>
      <c r="F24" s="16" t="e">
        <f t="shared" si="0"/>
        <v>#DIV/0!</v>
      </c>
      <c r="G24" s="17">
        <f t="shared" si="2"/>
        <v>0</v>
      </c>
      <c r="H24" s="1"/>
    </row>
    <row r="25" spans="2:8" ht="15.75" hidden="1" x14ac:dyDescent="0.25">
      <c r="B25" s="13">
        <v>2.9</v>
      </c>
      <c r="C25" s="14" t="s">
        <v>26</v>
      </c>
      <c r="D25" s="15">
        <v>0</v>
      </c>
      <c r="E25" s="15">
        <v>0</v>
      </c>
      <c r="F25" s="16" t="e">
        <f t="shared" si="0"/>
        <v>#DIV/0!</v>
      </c>
      <c r="G25" s="17">
        <f t="shared" si="2"/>
        <v>0</v>
      </c>
      <c r="H25" s="1"/>
    </row>
    <row r="26" spans="2:8" ht="16.5" thickBot="1" x14ac:dyDescent="0.3">
      <c r="B26" s="20"/>
      <c r="C26" s="21" t="s">
        <v>27</v>
      </c>
      <c r="D26" s="22">
        <f>+D8-D18</f>
        <v>0</v>
      </c>
      <c r="E26" s="22">
        <f>+E8-E18</f>
        <v>30355067.069999993</v>
      </c>
      <c r="F26" s="23">
        <f>+F8-F18</f>
        <v>4.0997390987460358E-2</v>
      </c>
      <c r="G26" s="24">
        <f>+G8-G18</f>
        <v>-30355067.069999993</v>
      </c>
      <c r="H26" s="1"/>
    </row>
    <row r="27" spans="2:8" ht="15.75" x14ac:dyDescent="0.25">
      <c r="B27" s="1"/>
      <c r="C27" s="37" t="s">
        <v>28</v>
      </c>
      <c r="D27" s="37"/>
      <c r="E27" s="37"/>
      <c r="F27" s="37"/>
      <c r="G27" s="37"/>
      <c r="H27" s="1"/>
    </row>
    <row r="28" spans="2:8" ht="15.75" x14ac:dyDescent="0.25">
      <c r="B28" s="1"/>
      <c r="C28" s="37"/>
      <c r="D28" s="37"/>
      <c r="E28" s="37"/>
      <c r="F28" s="37"/>
      <c r="G28" s="37"/>
      <c r="H28" s="1"/>
    </row>
    <row r="29" spans="2:8" ht="15.75" x14ac:dyDescent="0.25">
      <c r="B29" s="1"/>
      <c r="C29" s="25"/>
      <c r="D29" s="25"/>
      <c r="E29" s="25"/>
      <c r="F29" s="25"/>
      <c r="G29" s="25"/>
      <c r="H29" s="1"/>
    </row>
    <row r="30" spans="2:8" ht="15.75" x14ac:dyDescent="0.25">
      <c r="B30" s="1"/>
      <c r="C30" s="1"/>
      <c r="D30" s="1"/>
      <c r="E30" s="1"/>
      <c r="F30" s="1"/>
      <c r="G30" s="1"/>
      <c r="H30" s="1"/>
    </row>
    <row r="31" spans="2:8" ht="15.75" x14ac:dyDescent="0.25">
      <c r="B31" s="1"/>
      <c r="C31" s="26"/>
      <c r="D31" s="1"/>
      <c r="E31" s="1"/>
      <c r="F31" s="27"/>
      <c r="G31" s="27"/>
      <c r="H31" s="1"/>
    </row>
    <row r="32" spans="2:8" ht="15.75" x14ac:dyDescent="0.25">
      <c r="B32" s="1"/>
      <c r="C32" s="28"/>
      <c r="D32" s="1"/>
      <c r="E32" s="1"/>
      <c r="F32" s="29"/>
      <c r="G32" s="29"/>
      <c r="H32" s="1"/>
    </row>
    <row r="33" spans="2:8" ht="20.100000000000001" customHeight="1" x14ac:dyDescent="0.25">
      <c r="B33" s="1"/>
      <c r="C33" s="30" t="s">
        <v>29</v>
      </c>
      <c r="D33" s="1"/>
      <c r="E33" s="1" t="s">
        <v>30</v>
      </c>
      <c r="F33" s="1"/>
      <c r="G33" s="1"/>
      <c r="H33" s="1"/>
    </row>
    <row r="34" spans="2:8" ht="15.75" x14ac:dyDescent="0.25">
      <c r="B34" s="1"/>
      <c r="C34" s="1"/>
      <c r="D34" s="1"/>
      <c r="E34" s="1"/>
      <c r="F34" s="1"/>
      <c r="G34" s="1"/>
      <c r="H34" s="1"/>
    </row>
    <row r="35" spans="2:8" ht="15.75" x14ac:dyDescent="0.25">
      <c r="B35" s="1"/>
      <c r="C35" s="1"/>
      <c r="D35" s="1"/>
      <c r="E35" s="1"/>
      <c r="F35" s="1"/>
      <c r="G35" s="1"/>
      <c r="H35" s="1"/>
    </row>
    <row r="36" spans="2:8" ht="15" customHeight="1" x14ac:dyDescent="0.25">
      <c r="B36" s="31"/>
      <c r="C36" s="1"/>
      <c r="D36" s="27"/>
      <c r="E36" s="27"/>
      <c r="F36" s="32"/>
      <c r="G36" s="32"/>
      <c r="H36" s="1"/>
    </row>
    <row r="37" spans="2:8" ht="15.75" x14ac:dyDescent="0.25">
      <c r="B37" s="31"/>
      <c r="C37" s="1"/>
      <c r="D37" s="38" t="s">
        <v>31</v>
      </c>
      <c r="E37" s="38"/>
      <c r="H37" s="1"/>
    </row>
    <row r="38" spans="2:8" ht="15.75" x14ac:dyDescent="0.25">
      <c r="B38" s="31"/>
      <c r="C38" s="33"/>
      <c r="D38" s="33"/>
      <c r="E38" s="34"/>
      <c r="F38" s="35"/>
      <c r="G38" s="35"/>
      <c r="H38" s="1"/>
    </row>
    <row r="39" spans="2:8" x14ac:dyDescent="0.25">
      <c r="B39" s="36"/>
      <c r="C39" s="39"/>
      <c r="D39" s="39"/>
      <c r="E39" s="39"/>
      <c r="F39" s="39"/>
      <c r="G39" s="39"/>
      <c r="H39" s="39"/>
    </row>
    <row r="40" spans="2:8" x14ac:dyDescent="0.25">
      <c r="C40" s="39"/>
      <c r="D40" s="39"/>
      <c r="E40" s="39"/>
      <c r="F40" s="39"/>
      <c r="G40" s="39"/>
      <c r="H40" s="39"/>
    </row>
    <row r="47" spans="2:8" x14ac:dyDescent="0.25">
      <c r="C47" s="40"/>
      <c r="D47" s="40"/>
      <c r="E47" s="40"/>
      <c r="F47" s="40"/>
      <c r="G47" s="40"/>
      <c r="H47" s="40"/>
    </row>
    <row r="48" spans="2:8" x14ac:dyDescent="0.25">
      <c r="C48" s="40"/>
      <c r="D48" s="40"/>
      <c r="E48" s="40"/>
      <c r="F48" s="40"/>
      <c r="G48" s="40"/>
      <c r="H48" s="40"/>
    </row>
    <row r="49" spans="3:8" x14ac:dyDescent="0.25">
      <c r="C49" s="40"/>
      <c r="D49" s="40"/>
      <c r="E49" s="40"/>
      <c r="F49" s="40"/>
      <c r="G49" s="40"/>
      <c r="H49" s="40"/>
    </row>
  </sheetData>
  <mergeCells count="10">
    <mergeCell ref="C27:G28"/>
    <mergeCell ref="D37:E37"/>
    <mergeCell ref="C39:H40"/>
    <mergeCell ref="C47:H49"/>
    <mergeCell ref="B2:G2"/>
    <mergeCell ref="B3:G3"/>
    <mergeCell ref="B4:G4"/>
    <mergeCell ref="B5:G5"/>
    <mergeCell ref="B6:G6"/>
    <mergeCell ref="B7:C7"/>
  </mergeCells>
  <pageMargins left="0.23622047244094491" right="0.23622047244094491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Comparativo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Suero</dc:creator>
  <cp:lastModifiedBy>Felipe Suero</cp:lastModifiedBy>
  <cp:lastPrinted>2025-07-21T18:28:37Z</cp:lastPrinted>
  <dcterms:created xsi:type="dcterms:W3CDTF">2025-07-15T18:16:18Z</dcterms:created>
  <dcterms:modified xsi:type="dcterms:W3CDTF">2025-07-22T14:40:19Z</dcterms:modified>
</cp:coreProperties>
</file>