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uero\Desktop\SISANOC 2025 CORTE\"/>
    </mc:Choice>
  </mc:AlternateContent>
  <xr:revisionPtr revIDLastSave="0" documentId="13_ncr:1_{6DF3199A-BF4C-499D-80D8-5470F48827B6}" xr6:coauthVersionLast="36" xr6:coauthVersionMax="36" xr10:uidLastSave="{00000000-0000-0000-0000-000000000000}"/>
  <bookViews>
    <workbookView xWindow="0" yWindow="0" windowWidth="28800" windowHeight="12105" xr2:uid="{09D82A42-4A9C-4E2A-8C83-8C7413143E95}"/>
  </bookViews>
  <sheets>
    <sheet name="Estado de Situació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B36" i="1"/>
  <c r="B38" i="1" s="1"/>
  <c r="D28" i="1"/>
  <c r="B27" i="1"/>
  <c r="B26" i="1"/>
  <c r="B25" i="1"/>
  <c r="B28" i="1" s="1"/>
  <c r="D21" i="1"/>
  <c r="D19" i="1"/>
  <c r="B18" i="1"/>
  <c r="B19" i="1" s="1"/>
  <c r="D14" i="1"/>
  <c r="B12" i="1"/>
  <c r="B10" i="1"/>
  <c r="B14" i="1" l="1"/>
  <c r="B21" i="1"/>
</calcChain>
</file>

<file path=xl/sharedStrings.xml><?xml version="1.0" encoding="utf-8"?>
<sst xmlns="http://schemas.openxmlformats.org/spreadsheetml/2006/main" count="36" uniqueCount="36">
  <si>
    <t>SUPERINTENDENCIA DE SEGUROS</t>
  </si>
  <si>
    <t>Estado de Situación Financiera</t>
  </si>
  <si>
    <t>Al 30 de  Junio 2025 y 2024</t>
  </si>
  <si>
    <t xml:space="preserve"> (Valores en RD$)</t>
  </si>
  <si>
    <t>Activos</t>
  </si>
  <si>
    <t>Activos corrientes</t>
  </si>
  <si>
    <t xml:space="preserve">  Efectivo y equivalente de efectivo (Notas 7) </t>
  </si>
  <si>
    <t xml:space="preserve">  Inversiones a corto plazo (Nota 8)</t>
  </si>
  <si>
    <t xml:space="preserve">  Cuenta por cobrar a corto plazo (Notas 9)</t>
  </si>
  <si>
    <t xml:space="preserve">  Inventarios (Nota 10)</t>
  </si>
  <si>
    <t xml:space="preserve">  Otros activos corrientes (Nota 11)</t>
  </si>
  <si>
    <t>Total activos corrientes</t>
  </si>
  <si>
    <t>Activos no corrientes</t>
  </si>
  <si>
    <t xml:space="preserve">  Propiedad, planta y equipo neto (Nota 12)</t>
  </si>
  <si>
    <t xml:space="preserve">  Activos intangibles (Nota 13)</t>
  </si>
  <si>
    <t>Total activos no corrientes</t>
  </si>
  <si>
    <t>Total activos</t>
  </si>
  <si>
    <t xml:space="preserve">Pasivos </t>
  </si>
  <si>
    <t xml:space="preserve">  Pasivos corrientes</t>
  </si>
  <si>
    <t xml:space="preserve">  Cuentas por pagar a corto plazo (Nota 14)</t>
  </si>
  <si>
    <r>
      <t xml:space="preserve">  Retenciones y acumulaciones por pagar </t>
    </r>
    <r>
      <rPr>
        <sz val="11"/>
        <color rgb="FF231F20"/>
        <rFont val="Times New Roman"/>
        <family val="1"/>
      </rPr>
      <t>(Nota 15)</t>
    </r>
  </si>
  <si>
    <t xml:space="preserve">  Otros Pasivos corrientes  (Nota 16)</t>
  </si>
  <si>
    <t>Total pasivos corrientes</t>
  </si>
  <si>
    <t>Total pasivos:</t>
  </si>
  <si>
    <t>Activos Netos/Patrimonio (Notas 17,28,29)</t>
  </si>
  <si>
    <t xml:space="preserve">  Capital</t>
  </si>
  <si>
    <t xml:space="preserve">  Resultados positivos (ahorro)/negativo (desahorro) </t>
  </si>
  <si>
    <t xml:space="preserve">  Resultado acumulado</t>
  </si>
  <si>
    <t>Patrimonio Neto</t>
  </si>
  <si>
    <t>Total Activos Netos/Patrimonio mas Pasivos</t>
  </si>
  <si>
    <t>___________________________</t>
  </si>
  <si>
    <t xml:space="preserve">       _________________________________</t>
  </si>
  <si>
    <t xml:space="preserve">Firma del Director Financiero </t>
  </si>
  <si>
    <t>Firma del Contador</t>
  </si>
  <si>
    <t>_______________________________________</t>
  </si>
  <si>
    <t>Firma Superintendente de Seguros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</si>
</sst>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231F20"/>
      <name val="Times New Roman"/>
      <family val="1"/>
    </font>
    <font>
      <b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sz val="11"/>
      <color rgb="FFFF0000"/>
      <name val="Times New Roman"/>
      <family val="1"/>
    </font>
    <font>
      <sz val="11"/>
      <color rgb="FF231F20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u val="singleAccounting"/>
      <sz val="12"/>
      <color rgb="FF231F20"/>
      <name val="Times New Roman"/>
      <family val="1"/>
    </font>
    <font>
      <sz val="11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5" fillId="0" borderId="0" xfId="0" applyFont="1"/>
    <xf numFmtId="164" fontId="6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64" fontId="6" fillId="0" borderId="0" xfId="1" applyFont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2" borderId="0" xfId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164" fontId="6" fillId="2" borderId="0" xfId="1" applyFont="1" applyFill="1" applyAlignment="1">
      <alignment horizontal="right" vertical="center" wrapText="1"/>
    </xf>
    <xf numFmtId="0" fontId="2" fillId="0" borderId="0" xfId="1" applyNumberFormat="1" applyFont="1" applyAlignment="1">
      <alignment horizontal="center"/>
    </xf>
    <xf numFmtId="0" fontId="6" fillId="0" borderId="0" xfId="0" applyFont="1" applyAlignment="1">
      <alignment vertical="center" wrapText="1"/>
    </xf>
    <xf numFmtId="0" fontId="2" fillId="0" borderId="0" xfId="0" applyNumberFormat="1" applyFont="1" applyAlignment="1">
      <alignment horizontal="center"/>
    </xf>
    <xf numFmtId="4" fontId="0" fillId="0" borderId="0" xfId="0" applyNumberFormat="1"/>
    <xf numFmtId="43" fontId="5" fillId="0" borderId="0" xfId="0" applyNumberFormat="1" applyFont="1"/>
    <xf numFmtId="164" fontId="7" fillId="0" borderId="1" xfId="1" applyFont="1" applyBorder="1" applyAlignment="1">
      <alignment horizontal="right" vertical="center" wrapText="1"/>
    </xf>
    <xf numFmtId="164" fontId="7" fillId="0" borderId="1" xfId="1" applyFont="1" applyBorder="1" applyAlignment="1">
      <alignment horizontal="center" vertical="center" wrapText="1"/>
    </xf>
    <xf numFmtId="164" fontId="7" fillId="0" borderId="0" xfId="1" applyFont="1" applyAlignment="1">
      <alignment horizontal="center" vertical="center" wrapText="1"/>
    </xf>
    <xf numFmtId="164" fontId="8" fillId="2" borderId="0" xfId="1" applyFont="1" applyFill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8" fillId="0" borderId="0" xfId="1" applyFont="1" applyAlignment="1">
      <alignment horizontal="center" vertical="center" wrapText="1"/>
    </xf>
    <xf numFmtId="164" fontId="0" fillId="2" borderId="0" xfId="1" applyFont="1" applyFill="1"/>
    <xf numFmtId="164" fontId="6" fillId="0" borderId="2" xfId="1" applyFont="1" applyBorder="1" applyAlignment="1">
      <alignment horizontal="right" vertical="center" wrapText="1"/>
    </xf>
    <xf numFmtId="0" fontId="2" fillId="0" borderId="0" xfId="0" applyNumberFormat="1" applyFont="1"/>
    <xf numFmtId="0" fontId="9" fillId="0" borderId="0" xfId="0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164" fontId="7" fillId="2" borderId="0" xfId="1" applyFont="1" applyFill="1" applyBorder="1" applyAlignment="1">
      <alignment horizontal="right" vertical="center" wrapText="1"/>
    </xf>
    <xf numFmtId="164" fontId="7" fillId="0" borderId="0" xfId="1" applyFont="1" applyAlignment="1">
      <alignment horizontal="right" vertical="center" wrapText="1"/>
    </xf>
    <xf numFmtId="164" fontId="10" fillId="0" borderId="0" xfId="1" applyFont="1" applyAlignment="1">
      <alignment horizontal="center" vertical="center" wrapText="1"/>
    </xf>
    <xf numFmtId="164" fontId="7" fillId="0" borderId="2" xfId="1" applyFont="1" applyBorder="1" applyAlignment="1">
      <alignment horizontal="right" vertical="center" wrapText="1"/>
    </xf>
    <xf numFmtId="164" fontId="7" fillId="0" borderId="3" xfId="1" applyFont="1" applyBorder="1" applyAlignment="1">
      <alignment horizontal="right" vertical="center" wrapText="1"/>
    </xf>
    <xf numFmtId="164" fontId="11" fillId="0" borderId="0" xfId="1" applyFont="1"/>
    <xf numFmtId="164" fontId="5" fillId="0" borderId="0" xfId="1" applyFont="1" applyAlignment="1">
      <alignment vertical="center" wrapText="1"/>
    </xf>
    <xf numFmtId="164" fontId="5" fillId="0" borderId="0" xfId="1" applyFont="1"/>
    <xf numFmtId="43" fontId="11" fillId="0" borderId="0" xfId="0" applyNumberFormat="1" applyFont="1"/>
    <xf numFmtId="164" fontId="6" fillId="0" borderId="0" xfId="1" applyFont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37" fontId="12" fillId="0" borderId="0" xfId="0" applyNumberFormat="1" applyFont="1" applyAlignment="1">
      <alignment vertical="center"/>
    </xf>
    <xf numFmtId="164" fontId="6" fillId="2" borderId="0" xfId="1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64" fontId="13" fillId="2" borderId="0" xfId="1" applyFont="1" applyFill="1" applyAlignment="1">
      <alignment horizontal="right" vertical="center" wrapText="1"/>
    </xf>
    <xf numFmtId="0" fontId="9" fillId="0" borderId="0" xfId="0" applyNumberFormat="1" applyFont="1" applyAlignment="1">
      <alignment horizontal="center" vertical="center"/>
    </xf>
    <xf numFmtId="4" fontId="3" fillId="0" borderId="0" xfId="0" applyNumberFormat="1" applyFont="1"/>
    <xf numFmtId="164" fontId="7" fillId="0" borderId="4" xfId="1" applyFont="1" applyBorder="1" applyAlignment="1">
      <alignment horizontal="center" vertical="center" wrapText="1"/>
    </xf>
    <xf numFmtId="164" fontId="7" fillId="0" borderId="5" xfId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1" fontId="12" fillId="0" borderId="0" xfId="0" applyNumberFormat="1" applyFont="1" applyAlignment="1">
      <alignment vertical="center"/>
    </xf>
    <xf numFmtId="164" fontId="7" fillId="0" borderId="0" xfId="1" applyFont="1" applyBorder="1" applyAlignment="1">
      <alignment horizontal="center" vertical="center" wrapText="1"/>
    </xf>
    <xf numFmtId="0" fontId="14" fillId="0" borderId="0" xfId="0" applyFont="1"/>
    <xf numFmtId="41" fontId="12" fillId="0" borderId="0" xfId="0" applyNumberFormat="1" applyFont="1"/>
    <xf numFmtId="0" fontId="12" fillId="0" borderId="0" xfId="0" applyFont="1"/>
    <xf numFmtId="37" fontId="12" fillId="0" borderId="0" xfId="0" applyNumberFormat="1" applyFont="1"/>
    <xf numFmtId="164" fontId="5" fillId="2" borderId="0" xfId="1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164" fontId="7" fillId="2" borderId="0" xfId="1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11" fillId="0" borderId="0" xfId="0" applyFont="1"/>
    <xf numFmtId="164" fontId="7" fillId="2" borderId="6" xfId="1" applyFont="1" applyFill="1" applyBorder="1" applyAlignment="1">
      <alignment horizontal="center" vertical="center" wrapText="1"/>
    </xf>
    <xf numFmtId="0" fontId="3" fillId="0" borderId="0" xfId="0" applyNumberFormat="1" applyFont="1"/>
    <xf numFmtId="37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/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uero/Downloads/EEFF%20AL%20CORTE%20JUNIO%202025%2015-07-2025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Situación"/>
      <sheetName val="RENDIMIENTO"/>
      <sheetName val="PATRIMONIO "/>
      <sheetName val="ESTADO DE FLUJO"/>
      <sheetName val="NOTAS"/>
      <sheetName val="Estado Comparativo"/>
    </sheetNames>
    <sheetDataSet>
      <sheetData sheetId="0"/>
      <sheetData sheetId="1">
        <row r="26">
          <cell r="B26">
            <v>36753298.730000019</v>
          </cell>
        </row>
      </sheetData>
      <sheetData sheetId="2"/>
      <sheetData sheetId="3"/>
      <sheetData sheetId="4">
        <row r="105">
          <cell r="E105">
            <v>44335346.710000001</v>
          </cell>
        </row>
        <row r="125">
          <cell r="E125">
            <v>13512996.140000001</v>
          </cell>
        </row>
        <row r="157">
          <cell r="E157">
            <v>9519898.0700000003</v>
          </cell>
        </row>
        <row r="225">
          <cell r="E225">
            <v>1357752.7600000007</v>
          </cell>
        </row>
        <row r="272">
          <cell r="E272">
            <v>11288558.51</v>
          </cell>
        </row>
        <row r="282">
          <cell r="E282" t="str">
            <v>-</v>
          </cell>
        </row>
        <row r="293">
          <cell r="E293">
            <v>12501917.68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97CE8-5539-493F-BF61-DF8334134D71}">
  <dimension ref="A1:O54"/>
  <sheetViews>
    <sheetView tabSelected="1" topLeftCell="A7" zoomScaleNormal="100" workbookViewId="0">
      <selection activeCell="B12" sqref="B12"/>
    </sheetView>
  </sheetViews>
  <sheetFormatPr baseColWidth="10" defaultColWidth="11.42578125" defaultRowHeight="15.75" x14ac:dyDescent="0.25"/>
  <cols>
    <col min="1" max="1" width="53.140625" style="1" customWidth="1"/>
    <col min="2" max="2" width="27.140625" style="1" customWidth="1"/>
    <col min="3" max="3" width="2.42578125" style="6" customWidth="1"/>
    <col min="4" max="4" width="25.140625" style="1" customWidth="1"/>
    <col min="5" max="5" width="20.28515625" style="1" bestFit="1" customWidth="1"/>
    <col min="6" max="6" width="13.85546875" style="1" customWidth="1"/>
    <col min="7" max="7" width="18.5703125" style="1" bestFit="1" customWidth="1"/>
    <col min="8" max="8" width="17.7109375" style="1" bestFit="1" customWidth="1"/>
    <col min="9" max="10" width="11.42578125" style="1"/>
    <col min="11" max="11" width="16.28515625" style="1" bestFit="1" customWidth="1"/>
    <col min="12" max="14" width="11.42578125" style="1"/>
    <col min="15" max="15" width="16.85546875" style="1" bestFit="1" customWidth="1"/>
    <col min="16" max="16384" width="11.42578125" style="1"/>
  </cols>
  <sheetData>
    <row r="1" spans="1:8" x14ac:dyDescent="0.25">
      <c r="A1" s="75" t="s">
        <v>0</v>
      </c>
      <c r="B1" s="75"/>
      <c r="C1" s="75"/>
      <c r="D1" s="75"/>
    </row>
    <row r="2" spans="1:8" x14ac:dyDescent="0.25">
      <c r="A2" s="75" t="s">
        <v>1</v>
      </c>
      <c r="B2" s="75"/>
      <c r="C2" s="75"/>
      <c r="D2" s="75"/>
    </row>
    <row r="3" spans="1:8" x14ac:dyDescent="0.25">
      <c r="A3" s="75" t="s">
        <v>2</v>
      </c>
      <c r="B3" s="75"/>
      <c r="C3" s="75"/>
      <c r="D3" s="75"/>
      <c r="H3" s="2"/>
    </row>
    <row r="4" spans="1:8" x14ac:dyDescent="0.25">
      <c r="A4" s="76" t="s">
        <v>3</v>
      </c>
      <c r="B4" s="76"/>
      <c r="C4" s="76"/>
      <c r="D4" s="76"/>
      <c r="H4" s="2"/>
    </row>
    <row r="5" spans="1:8" x14ac:dyDescent="0.25">
      <c r="A5" s="3"/>
      <c r="B5" s="3"/>
      <c r="C5" s="4"/>
      <c r="D5" s="3"/>
      <c r="H5" s="2"/>
    </row>
    <row r="6" spans="1:8" ht="12.75" customHeight="1" x14ac:dyDescent="0.25">
      <c r="A6" s="5"/>
      <c r="H6" s="2"/>
    </row>
    <row r="7" spans="1:8" x14ac:dyDescent="0.25">
      <c r="A7" s="7" t="s">
        <v>4</v>
      </c>
      <c r="B7" s="8">
        <v>2025</v>
      </c>
      <c r="C7" s="9"/>
      <c r="D7" s="8">
        <v>2024</v>
      </c>
      <c r="H7" s="10"/>
    </row>
    <row r="8" spans="1:8" x14ac:dyDescent="0.25">
      <c r="A8" s="7" t="s">
        <v>5</v>
      </c>
      <c r="B8" s="11"/>
      <c r="C8" s="12"/>
      <c r="D8" s="5"/>
    </row>
    <row r="9" spans="1:8" x14ac:dyDescent="0.25">
      <c r="A9" s="13" t="s">
        <v>6</v>
      </c>
      <c r="B9" s="14">
        <v>175203644.66</v>
      </c>
      <c r="C9" s="15"/>
      <c r="D9" s="16">
        <v>87039107.200000003</v>
      </c>
      <c r="E9" s="17"/>
      <c r="F9" s="6"/>
      <c r="G9" s="6"/>
    </row>
    <row r="10" spans="1:8" x14ac:dyDescent="0.25">
      <c r="A10" s="18" t="s">
        <v>7</v>
      </c>
      <c r="B10" s="14">
        <f>[1]NOTAS!E125</f>
        <v>13512996.140000001</v>
      </c>
      <c r="C10" s="15"/>
      <c r="D10" s="16">
        <v>12260658.869999999</v>
      </c>
      <c r="E10" s="19"/>
      <c r="F10" s="6"/>
      <c r="G10" s="6"/>
    </row>
    <row r="11" spans="1:8" x14ac:dyDescent="0.25">
      <c r="A11" s="18" t="s">
        <v>8</v>
      </c>
      <c r="B11" s="14">
        <v>882472.2</v>
      </c>
      <c r="C11" s="15"/>
      <c r="D11" s="16">
        <v>833403753.08000004</v>
      </c>
      <c r="E11" s="20"/>
      <c r="G11" s="21"/>
    </row>
    <row r="12" spans="1:8" x14ac:dyDescent="0.25">
      <c r="A12" s="18" t="s">
        <v>9</v>
      </c>
      <c r="B12" s="14">
        <f>[1]NOTAS!E157</f>
        <v>9519898.0700000003</v>
      </c>
      <c r="C12" s="15"/>
      <c r="D12" s="16">
        <v>10729290.970000001</v>
      </c>
      <c r="E12" s="19"/>
    </row>
    <row r="13" spans="1:8" x14ac:dyDescent="0.25">
      <c r="A13" s="18" t="s">
        <v>10</v>
      </c>
      <c r="B13" s="14">
        <v>3178792.57</v>
      </c>
      <c r="C13" s="15"/>
      <c r="D13" s="14">
        <v>3201654.87</v>
      </c>
      <c r="E13" s="17"/>
      <c r="G13" s="21"/>
    </row>
    <row r="14" spans="1:8" x14ac:dyDescent="0.25">
      <c r="A14" s="7" t="s">
        <v>11</v>
      </c>
      <c r="B14" s="22">
        <f>SUM(B9:B13)</f>
        <v>202297803.63999999</v>
      </c>
      <c r="C14" s="23"/>
      <c r="D14" s="22">
        <f>SUM(D9:D13)</f>
        <v>946634464.99000013</v>
      </c>
      <c r="E14" s="6"/>
    </row>
    <row r="15" spans="1:8" ht="6.75" customHeight="1" x14ac:dyDescent="0.25">
      <c r="A15" s="7"/>
      <c r="B15" s="24"/>
      <c r="C15" s="9"/>
      <c r="D15" s="24"/>
    </row>
    <row r="16" spans="1:8" x14ac:dyDescent="0.25">
      <c r="A16" s="7" t="s">
        <v>12</v>
      </c>
      <c r="B16" s="25"/>
      <c r="C16" s="26"/>
      <c r="D16" s="27"/>
    </row>
    <row r="17" spans="1:13" x14ac:dyDescent="0.25">
      <c r="A17" s="18" t="s">
        <v>13</v>
      </c>
      <c r="B17" s="16">
        <v>367987195.76999998</v>
      </c>
      <c r="C17" s="16"/>
      <c r="D17" s="16">
        <v>396990794.94</v>
      </c>
      <c r="E17" s="28"/>
      <c r="G17" s="2"/>
    </row>
    <row r="18" spans="1:13" ht="16.5" thickBot="1" x14ac:dyDescent="0.3">
      <c r="A18" s="18" t="s">
        <v>14</v>
      </c>
      <c r="B18" s="29">
        <f>[1]NOTAS!E225</f>
        <v>1357752.7600000007</v>
      </c>
      <c r="C18" s="15"/>
      <c r="D18" s="29">
        <v>3135991.62</v>
      </c>
      <c r="E18" s="30"/>
      <c r="F18" s="31"/>
      <c r="G18" s="10"/>
      <c r="H18" s="32"/>
      <c r="I18" s="31"/>
      <c r="J18" s="33"/>
    </row>
    <row r="19" spans="1:13" x14ac:dyDescent="0.25">
      <c r="A19" s="7" t="s">
        <v>15</v>
      </c>
      <c r="B19" s="34">
        <f>SUM(B17:B18)</f>
        <v>369344948.52999997</v>
      </c>
      <c r="C19" s="9"/>
      <c r="D19" s="35">
        <f>SUM(D17:D18)</f>
        <v>400126786.56</v>
      </c>
      <c r="E19" s="36"/>
      <c r="G19" s="21"/>
    </row>
    <row r="20" spans="1:13" ht="13.5" customHeight="1" thickBot="1" x14ac:dyDescent="0.3">
      <c r="A20" s="7"/>
      <c r="B20" s="37"/>
      <c r="C20" s="9"/>
      <c r="D20" s="37"/>
    </row>
    <row r="21" spans="1:13" ht="16.5" thickBot="1" x14ac:dyDescent="0.3">
      <c r="A21" s="7" t="s">
        <v>16</v>
      </c>
      <c r="B21" s="38">
        <f>+B14+B19</f>
        <v>571642752.16999996</v>
      </c>
      <c r="C21" s="9"/>
      <c r="D21" s="38">
        <f>+D14+D19</f>
        <v>1346761251.5500002</v>
      </c>
      <c r="F21" s="39"/>
    </row>
    <row r="22" spans="1:13" ht="16.5" thickTop="1" x14ac:dyDescent="0.25">
      <c r="A22" s="7"/>
      <c r="B22" s="40"/>
      <c r="C22" s="12"/>
      <c r="D22" s="40"/>
      <c r="F22" s="41"/>
      <c r="G22" s="21"/>
      <c r="K22" s="41"/>
    </row>
    <row r="23" spans="1:13" x14ac:dyDescent="0.25">
      <c r="A23" s="7" t="s">
        <v>17</v>
      </c>
      <c r="B23" s="40"/>
      <c r="C23" s="12"/>
      <c r="D23" s="40"/>
      <c r="F23" s="42"/>
      <c r="H23" s="21"/>
      <c r="K23" s="41"/>
    </row>
    <row r="24" spans="1:13" x14ac:dyDescent="0.25">
      <c r="A24" s="7" t="s">
        <v>18</v>
      </c>
      <c r="B24" s="43"/>
      <c r="C24" s="44"/>
      <c r="D24" s="43"/>
      <c r="E24" s="6"/>
      <c r="K24" s="41"/>
    </row>
    <row r="25" spans="1:13" x14ac:dyDescent="0.25">
      <c r="A25" s="18" t="s">
        <v>19</v>
      </c>
      <c r="B25" s="16">
        <f>[1]NOTAS!E272</f>
        <v>11288558.51</v>
      </c>
      <c r="C25" s="15"/>
      <c r="D25" s="16">
        <v>11503367.24</v>
      </c>
      <c r="E25" s="20"/>
      <c r="F25" s="45"/>
      <c r="G25" s="2"/>
      <c r="H25" s="46"/>
      <c r="K25" s="41"/>
      <c r="M25" s="41"/>
    </row>
    <row r="26" spans="1:13" x14ac:dyDescent="0.25">
      <c r="A26" s="18" t="s">
        <v>20</v>
      </c>
      <c r="B26" s="47" t="str">
        <f>[1]NOTAS!E282</f>
        <v>-</v>
      </c>
      <c r="C26" s="15"/>
      <c r="D26" s="16">
        <v>3816</v>
      </c>
      <c r="E26" s="16"/>
      <c r="F26" s="45"/>
      <c r="G26" s="2"/>
      <c r="H26" s="46"/>
      <c r="K26" s="41"/>
    </row>
    <row r="27" spans="1:13" ht="18" x14ac:dyDescent="0.25">
      <c r="A27" s="48" t="s">
        <v>21</v>
      </c>
      <c r="B27" s="16">
        <f>+[1]NOTAS!E293</f>
        <v>12501917.68</v>
      </c>
      <c r="C27" s="15"/>
      <c r="D27" s="49">
        <v>11402482.42</v>
      </c>
      <c r="E27" s="19"/>
      <c r="F27" s="45"/>
      <c r="G27" s="2"/>
      <c r="H27" s="46"/>
      <c r="K27" s="41"/>
    </row>
    <row r="28" spans="1:13" ht="16.5" thickBot="1" x14ac:dyDescent="0.3">
      <c r="A28" s="7" t="s">
        <v>22</v>
      </c>
      <c r="B28" s="37">
        <f>+B25+B27</f>
        <v>23790476.189999998</v>
      </c>
      <c r="C28" s="9"/>
      <c r="D28" s="35">
        <f>SUM(D25:D27)</f>
        <v>22909665.66</v>
      </c>
      <c r="E28" s="19"/>
      <c r="F28" s="50"/>
      <c r="G28" s="50"/>
      <c r="H28" s="50"/>
    </row>
    <row r="29" spans="1:13" ht="14.25" customHeight="1" x14ac:dyDescent="0.25">
      <c r="A29" s="7"/>
      <c r="C29" s="9"/>
      <c r="D29" s="24"/>
      <c r="E29" s="51"/>
      <c r="F29" s="45"/>
      <c r="G29" s="45"/>
      <c r="H29" s="46"/>
    </row>
    <row r="30" spans="1:13" ht="14.25" customHeight="1" x14ac:dyDescent="0.25">
      <c r="A30" s="7"/>
      <c r="B30" s="21"/>
      <c r="C30" s="9"/>
      <c r="D30" s="24"/>
      <c r="E30" s="51"/>
      <c r="F30" s="45"/>
      <c r="G30" s="45"/>
      <c r="H30" s="46"/>
    </row>
    <row r="31" spans="1:13" ht="16.5" customHeight="1" thickBot="1" x14ac:dyDescent="0.3">
      <c r="A31" s="7" t="s">
        <v>23</v>
      </c>
      <c r="B31" s="52">
        <v>23790476.190000001</v>
      </c>
      <c r="C31" s="9"/>
      <c r="D31" s="53">
        <v>22909665.66</v>
      </c>
      <c r="E31" s="54"/>
      <c r="F31" s="55"/>
      <c r="G31" s="45"/>
      <c r="H31" s="46"/>
    </row>
    <row r="32" spans="1:13" ht="16.5" thickTop="1" x14ac:dyDescent="0.25">
      <c r="A32" s="7"/>
      <c r="B32" s="56"/>
      <c r="C32" s="9"/>
      <c r="D32" s="56"/>
      <c r="E32" s="57"/>
      <c r="F32" s="58"/>
      <c r="G32" s="59"/>
      <c r="H32" s="60"/>
    </row>
    <row r="33" spans="1:15" ht="14.25" customHeight="1" x14ac:dyDescent="0.25">
      <c r="A33" s="7"/>
      <c r="B33" s="24"/>
      <c r="C33" s="9"/>
      <c r="D33" s="24"/>
      <c r="E33" s="57"/>
      <c r="F33" s="58"/>
      <c r="G33" s="59"/>
      <c r="H33" s="60"/>
    </row>
    <row r="34" spans="1:15" x14ac:dyDescent="0.25">
      <c r="A34" s="7" t="s">
        <v>24</v>
      </c>
      <c r="B34" s="61"/>
      <c r="C34" s="62"/>
      <c r="D34" s="61"/>
      <c r="E34" s="57"/>
      <c r="F34" s="58"/>
      <c r="G34" s="59"/>
      <c r="H34" s="60"/>
    </row>
    <row r="35" spans="1:15" ht="12.75" customHeight="1" x14ac:dyDescent="0.25">
      <c r="A35" s="18" t="s">
        <v>25</v>
      </c>
      <c r="B35" s="47">
        <v>3619790997.0799999</v>
      </c>
      <c r="C35" s="63"/>
      <c r="D35" s="47">
        <v>3619790997.0799999</v>
      </c>
      <c r="E35" s="57"/>
      <c r="F35" s="58"/>
      <c r="G35" s="59"/>
    </row>
    <row r="36" spans="1:15" x14ac:dyDescent="0.25">
      <c r="A36" s="48" t="s">
        <v>26</v>
      </c>
      <c r="B36" s="47">
        <f>[1]RENDIMIENTO!B26</f>
        <v>36753298.730000019</v>
      </c>
      <c r="C36" s="63"/>
      <c r="D36" s="47">
        <v>88991649.769999996</v>
      </c>
      <c r="E36" s="57"/>
      <c r="F36" s="58"/>
      <c r="G36" s="60"/>
    </row>
    <row r="37" spans="1:15" x14ac:dyDescent="0.25">
      <c r="A37" s="18" t="s">
        <v>27</v>
      </c>
      <c r="B37" s="47">
        <v>-3108692019.8299999</v>
      </c>
      <c r="C37" s="63"/>
      <c r="D37" s="47">
        <v>-2384931060.96</v>
      </c>
      <c r="E37" s="57"/>
      <c r="F37" s="58"/>
      <c r="G37" s="60"/>
      <c r="H37" s="60"/>
    </row>
    <row r="38" spans="1:15" s="66" customFormat="1" x14ac:dyDescent="0.25">
      <c r="A38" s="7" t="s">
        <v>28</v>
      </c>
      <c r="B38" s="64">
        <f>SUM(B35:B37)</f>
        <v>547852275.98000002</v>
      </c>
      <c r="C38" s="65"/>
      <c r="D38" s="64">
        <f>SUM(D35:D37)</f>
        <v>1323851585.8899999</v>
      </c>
      <c r="E38" s="57"/>
      <c r="F38" s="58"/>
      <c r="G38" s="59"/>
      <c r="H38" s="60"/>
      <c r="O38" s="42"/>
    </row>
    <row r="39" spans="1:15" x14ac:dyDescent="0.25">
      <c r="A39" s="7" t="s">
        <v>29</v>
      </c>
      <c r="B39" s="67">
        <v>571642752.16999996</v>
      </c>
      <c r="C39" s="65"/>
      <c r="D39" s="67">
        <v>1346761251.55</v>
      </c>
      <c r="E39" s="57"/>
      <c r="F39" s="58"/>
      <c r="G39" s="59"/>
      <c r="H39" s="60"/>
    </row>
    <row r="40" spans="1:15" x14ac:dyDescent="0.25">
      <c r="B40" s="41"/>
      <c r="D40" s="41"/>
      <c r="E40" s="68"/>
      <c r="F40" s="55"/>
      <c r="G40" s="45"/>
      <c r="H40" s="69"/>
    </row>
    <row r="41" spans="1:15" x14ac:dyDescent="0.25">
      <c r="B41" s="41"/>
      <c r="D41" s="41"/>
      <c r="E41" s="68"/>
      <c r="F41" s="55"/>
      <c r="G41" s="45"/>
      <c r="H41" s="69"/>
    </row>
    <row r="42" spans="1:15" x14ac:dyDescent="0.25">
      <c r="E42" s="45"/>
      <c r="F42" s="45"/>
      <c r="G42" s="45"/>
      <c r="H42" s="46"/>
    </row>
    <row r="43" spans="1:15" x14ac:dyDescent="0.25">
      <c r="E43" s="45"/>
      <c r="F43" s="45"/>
      <c r="G43" s="45"/>
      <c r="H43" s="46"/>
    </row>
    <row r="46" spans="1:15" x14ac:dyDescent="0.25">
      <c r="A46" s="70" t="s">
        <v>30</v>
      </c>
      <c r="B46" s="77" t="s">
        <v>31</v>
      </c>
      <c r="C46" s="77"/>
      <c r="D46" s="77"/>
    </row>
    <row r="47" spans="1:15" x14ac:dyDescent="0.25">
      <c r="A47" s="71" t="s">
        <v>32</v>
      </c>
      <c r="B47" s="74" t="s">
        <v>33</v>
      </c>
      <c r="C47" s="74"/>
      <c r="D47" s="74"/>
    </row>
    <row r="48" spans="1:15" x14ac:dyDescent="0.25">
      <c r="A48" s="71"/>
      <c r="B48" s="71"/>
      <c r="C48" s="71"/>
      <c r="D48" s="71"/>
    </row>
    <row r="49" spans="1:4" x14ac:dyDescent="0.25">
      <c r="A49" s="71"/>
      <c r="B49" s="71"/>
      <c r="C49" s="71"/>
      <c r="D49" s="71"/>
    </row>
    <row r="50" spans="1:4" x14ac:dyDescent="0.25">
      <c r="A50" s="66"/>
      <c r="B50" s="66"/>
      <c r="C50" s="72"/>
      <c r="D50" s="66"/>
    </row>
    <row r="53" spans="1:4" x14ac:dyDescent="0.25">
      <c r="A53" s="73" t="s">
        <v>34</v>
      </c>
      <c r="B53" s="73"/>
      <c r="C53" s="73"/>
      <c r="D53" s="73"/>
    </row>
    <row r="54" spans="1:4" x14ac:dyDescent="0.25">
      <c r="A54" s="74" t="s">
        <v>35</v>
      </c>
      <c r="B54" s="74"/>
      <c r="C54" s="74"/>
      <c r="D54" s="74"/>
    </row>
  </sheetData>
  <mergeCells count="8">
    <mergeCell ref="A53:D53"/>
    <mergeCell ref="A54:D54"/>
    <mergeCell ref="A1:D1"/>
    <mergeCell ref="A2:D2"/>
    <mergeCell ref="A3:D3"/>
    <mergeCell ref="A4:D4"/>
    <mergeCell ref="B46:D46"/>
    <mergeCell ref="B47:D47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Suero</dc:creator>
  <cp:lastModifiedBy>Felipe Suero</cp:lastModifiedBy>
  <dcterms:created xsi:type="dcterms:W3CDTF">2025-07-15T18:09:51Z</dcterms:created>
  <dcterms:modified xsi:type="dcterms:W3CDTF">2025-07-22T14:40:30Z</dcterms:modified>
</cp:coreProperties>
</file>