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uero\Desktop\SISANOC 2025 CORTE\"/>
    </mc:Choice>
  </mc:AlternateContent>
  <xr:revisionPtr revIDLastSave="0" documentId="8_{E49E6F7D-3657-482C-AD96-FFC79AC5A9EF}" xr6:coauthVersionLast="36" xr6:coauthVersionMax="36" xr10:uidLastSave="{00000000-0000-0000-0000-000000000000}"/>
  <bookViews>
    <workbookView xWindow="0" yWindow="0" windowWidth="28800" windowHeight="12105" xr2:uid="{4AFD39DA-8A50-4668-912A-65C877C40990}"/>
  </bookViews>
  <sheets>
    <sheet name="RENDIMIENTO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B22" i="1"/>
  <c r="D21" i="1"/>
  <c r="B21" i="1"/>
  <c r="D19" i="1"/>
  <c r="B19" i="1"/>
  <c r="D18" i="1"/>
  <c r="B18" i="1"/>
  <c r="B23" i="1" s="1"/>
  <c r="D17" i="1"/>
  <c r="D23" i="1" s="1"/>
  <c r="B17" i="1"/>
  <c r="B12" i="1"/>
  <c r="D10" i="1"/>
  <c r="D13" i="1" s="1"/>
  <c r="D26" i="1" s="1"/>
  <c r="B10" i="1"/>
  <c r="B9" i="1"/>
  <c r="B13" i="1" s="1"/>
  <c r="B26" i="1" l="1"/>
</calcChain>
</file>

<file path=xl/sharedStrings.xml><?xml version="1.0" encoding="utf-8"?>
<sst xmlns="http://schemas.openxmlformats.org/spreadsheetml/2006/main" count="27" uniqueCount="27">
  <si>
    <t>SUPERINTENDENCIA DE SEGUROS</t>
  </si>
  <si>
    <t>Estado de Rendimiento Financiero</t>
  </si>
  <si>
    <t>Al Corte 30 de Junio 2025 y 2024</t>
  </si>
  <si>
    <t xml:space="preserve"> (Valores en RD$)</t>
  </si>
  <si>
    <t>Ingresos (Notas 19,20,21)</t>
  </si>
  <si>
    <t xml:space="preserve">Ingresos por transacciones con contraprestaciones </t>
  </si>
  <si>
    <t>Transferencias y Donaciones</t>
  </si>
  <si>
    <t>Trasnsferencia de hacienda Reg, en enero.</t>
  </si>
  <si>
    <t>-</t>
  </si>
  <si>
    <t>Recargos Multas y Otros Ingresos</t>
  </si>
  <si>
    <t xml:space="preserve">  Total Ingresos</t>
  </si>
  <si>
    <t>Gastos (Notas; 22,23, 24,25, 26,27)</t>
  </si>
  <si>
    <t>Sueldos, Salarios, y beneficios a empleados</t>
  </si>
  <si>
    <t>Subvenciones y otros pagos por transferencias</t>
  </si>
  <si>
    <t>Suministros y Materiales para Consumo</t>
  </si>
  <si>
    <t xml:space="preserve">Gastos de Depreciación y Amortización </t>
  </si>
  <si>
    <t>Otros gastos</t>
  </si>
  <si>
    <t>Gastos Financieros</t>
  </si>
  <si>
    <t>Total Gastos</t>
  </si>
  <si>
    <t>Resultado del periodo (ahorro / desahorro)</t>
  </si>
  <si>
    <t xml:space="preserve">Las  notas No 7 hasta la 29 son parte integral de estos Estados Financieros </t>
  </si>
  <si>
    <t>_______________________________</t>
  </si>
  <si>
    <t xml:space="preserve">       _________________________________</t>
  </si>
  <si>
    <t>Firma del Director  Financiero</t>
  </si>
  <si>
    <t>Firma del Contador</t>
  </si>
  <si>
    <t>__________________________________</t>
  </si>
  <si>
    <t xml:space="preserve">Firma Superintendente de Seguros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</si>
</sst>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u/>
      <sz val="12"/>
      <color rgb="FF231F20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164" fontId="3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5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Border="1" applyAlignment="1">
      <alignment vertical="center" wrapText="1"/>
    </xf>
    <xf numFmtId="164" fontId="5" fillId="0" borderId="0" xfId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4" fontId="6" fillId="0" borderId="0" xfId="1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0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NumberFormat="1" applyFont="1" applyBorder="1"/>
    <xf numFmtId="164" fontId="4" fillId="0" borderId="1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NumberFormat="1" applyFont="1"/>
    <xf numFmtId="164" fontId="4" fillId="0" borderId="0" xfId="1" applyFont="1" applyAlignment="1">
      <alignment horizontal="center" vertical="center" wrapText="1"/>
    </xf>
    <xf numFmtId="0" fontId="7" fillId="0" borderId="0" xfId="0" applyFont="1"/>
    <xf numFmtId="164" fontId="8" fillId="2" borderId="0" xfId="1" applyFont="1" applyFill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8" fillId="0" borderId="0" xfId="1" applyFont="1" applyAlignment="1">
      <alignment horizontal="center" vertical="center" wrapText="1"/>
    </xf>
    <xf numFmtId="164" fontId="5" fillId="2" borderId="0" xfId="1" applyFont="1" applyFill="1" applyAlignment="1">
      <alignment horizontal="center" vertical="center" wrapText="1"/>
    </xf>
    <xf numFmtId="43" fontId="7" fillId="0" borderId="0" xfId="0" applyNumberFormat="1" applyFont="1"/>
    <xf numFmtId="0" fontId="5" fillId="0" borderId="0" xfId="1" applyNumberFormat="1" applyFont="1" applyBorder="1" applyAlignment="1">
      <alignment horizontal="center" vertical="center" wrapText="1"/>
    </xf>
    <xf numFmtId="164" fontId="5" fillId="0" borderId="0" xfId="1" applyFont="1" applyFill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0" xfId="1" applyFont="1" applyAlignment="1">
      <alignment vertical="center" wrapText="1"/>
    </xf>
    <xf numFmtId="164" fontId="6" fillId="0" borderId="0" xfId="1" applyFont="1" applyAlignment="1">
      <alignment vertical="center" wrapText="1"/>
    </xf>
    <xf numFmtId="0" fontId="2" fillId="0" borderId="0" xfId="0" applyFont="1"/>
    <xf numFmtId="164" fontId="4" fillId="0" borderId="0" xfId="1" applyFont="1" applyBorder="1" applyAlignment="1">
      <alignment horizontal="center" vertical="center" wrapText="1"/>
    </xf>
    <xf numFmtId="164" fontId="6" fillId="0" borderId="0" xfId="1" applyFont="1"/>
    <xf numFmtId="0" fontId="6" fillId="0" borderId="0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Border="1"/>
    <xf numFmtId="164" fontId="3" fillId="0" borderId="0" xfId="1" applyFont="1"/>
    <xf numFmtId="43" fontId="9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uero/Downloads/EEFF%20AL%20CORTE%20JUNIO%202025%2015-07-2025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uero/Desktop/ESTADO%20PARA%20REVISION%20LU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RENDIMIENTO"/>
      <sheetName val="PATRIMONIO "/>
      <sheetName val="ESTADO DE FLUJO"/>
      <sheetName val="NOTAS"/>
      <sheetName val="Estado Comparativo"/>
    </sheetNames>
    <sheetDataSet>
      <sheetData sheetId="0"/>
      <sheetData sheetId="1"/>
      <sheetData sheetId="2"/>
      <sheetData sheetId="3"/>
      <sheetData sheetId="4">
        <row r="335">
          <cell r="E335">
            <v>15338029.560000001</v>
          </cell>
        </row>
        <row r="346">
          <cell r="E346">
            <v>314686891.98000002</v>
          </cell>
        </row>
        <row r="366">
          <cell r="E366">
            <v>18167927.880000003</v>
          </cell>
        </row>
        <row r="385">
          <cell r="E385">
            <v>231986498.85000002</v>
          </cell>
        </row>
        <row r="425">
          <cell r="E425">
            <v>1124220.01</v>
          </cell>
        </row>
        <row r="438">
          <cell r="E438">
            <v>10182882.529999999</v>
          </cell>
        </row>
        <row r="479">
          <cell r="E479">
            <v>64110028.449999996</v>
          </cell>
        </row>
        <row r="490">
          <cell r="E490">
            <v>253937.25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RENDIMIENTO"/>
      <sheetName val="PATRIMONIO "/>
      <sheetName val="ESTADO DE FLUJO"/>
      <sheetName val="PRESUPUESTO"/>
      <sheetName val="NOTAS"/>
    </sheetNames>
    <sheetDataSet>
      <sheetData sheetId="0"/>
      <sheetData sheetId="1"/>
      <sheetData sheetId="2"/>
      <sheetData sheetId="3"/>
      <sheetData sheetId="4"/>
      <sheetData sheetId="5">
        <row r="369">
          <cell r="F369">
            <v>216103866.48999998</v>
          </cell>
        </row>
        <row r="409">
          <cell r="F409">
            <v>7647915.5600000005</v>
          </cell>
        </row>
        <row r="421">
          <cell r="F421">
            <v>24366521.459999997</v>
          </cell>
        </row>
        <row r="455">
          <cell r="F455">
            <v>61856343.600000001</v>
          </cell>
        </row>
        <row r="464">
          <cell r="F464">
            <v>233227.92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5E2D-81D8-40FD-804A-F16A84380BF3}">
  <dimension ref="A1:G47"/>
  <sheetViews>
    <sheetView tabSelected="1" zoomScaleNormal="100" workbookViewId="0">
      <selection activeCell="D35" sqref="D35"/>
    </sheetView>
  </sheetViews>
  <sheetFormatPr baseColWidth="10" defaultColWidth="11.42578125" defaultRowHeight="15.75" x14ac:dyDescent="0.25"/>
  <cols>
    <col min="1" max="1" width="61.7109375" style="2" customWidth="1"/>
    <col min="2" max="2" width="21.140625" style="2" customWidth="1"/>
    <col min="3" max="3" width="2.42578125" style="43" customWidth="1"/>
    <col min="4" max="4" width="23.42578125" style="2" customWidth="1"/>
    <col min="5" max="5" width="27.7109375" style="2" bestFit="1" customWidth="1"/>
    <col min="6" max="7" width="17.7109375" style="2" bestFit="1" customWidth="1"/>
    <col min="8" max="16384" width="11.42578125" style="2"/>
  </cols>
  <sheetData>
    <row r="1" spans="1:7" x14ac:dyDescent="0.25">
      <c r="A1" s="1" t="s">
        <v>0</v>
      </c>
      <c r="B1" s="1"/>
      <c r="C1" s="1"/>
      <c r="D1" s="1"/>
    </row>
    <row r="2" spans="1:7" x14ac:dyDescent="0.25">
      <c r="A2" s="1" t="s">
        <v>1</v>
      </c>
      <c r="B2" s="1"/>
      <c r="C2" s="1"/>
      <c r="D2" s="1"/>
    </row>
    <row r="3" spans="1:7" x14ac:dyDescent="0.25">
      <c r="A3" s="1" t="s">
        <v>2</v>
      </c>
      <c r="B3" s="1"/>
      <c r="C3" s="1"/>
      <c r="D3" s="1"/>
    </row>
    <row r="4" spans="1:7" x14ac:dyDescent="0.25">
      <c r="A4" s="3" t="s">
        <v>3</v>
      </c>
      <c r="B4" s="3"/>
      <c r="C4" s="3"/>
      <c r="D4" s="3"/>
      <c r="G4" s="4"/>
    </row>
    <row r="5" spans="1:7" x14ac:dyDescent="0.25">
      <c r="A5" s="5"/>
      <c r="B5" s="5"/>
      <c r="C5" s="5"/>
      <c r="D5" s="5"/>
      <c r="G5" s="4"/>
    </row>
    <row r="6" spans="1:7" x14ac:dyDescent="0.25">
      <c r="A6" s="5"/>
      <c r="B6" s="5"/>
      <c r="C6" s="6"/>
      <c r="D6" s="5"/>
      <c r="G6" s="7"/>
    </row>
    <row r="7" spans="1:7" ht="12.75" customHeight="1" x14ac:dyDescent="0.25">
      <c r="A7" s="8"/>
      <c r="B7" s="9">
        <v>2025</v>
      </c>
      <c r="C7" s="10"/>
      <c r="D7" s="9">
        <v>2024</v>
      </c>
      <c r="G7" s="7"/>
    </row>
    <row r="8" spans="1:7" x14ac:dyDescent="0.25">
      <c r="A8" s="11" t="s">
        <v>4</v>
      </c>
      <c r="B8" s="12"/>
      <c r="C8" s="13"/>
      <c r="D8" s="8"/>
      <c r="G8" s="14"/>
    </row>
    <row r="9" spans="1:7" ht="15.75" customHeight="1" x14ac:dyDescent="0.25">
      <c r="A9" s="15" t="s">
        <v>5</v>
      </c>
      <c r="B9" s="7">
        <f>[1]NOTAS!E335</f>
        <v>15338029.560000001</v>
      </c>
      <c r="C9" s="7"/>
      <c r="D9" s="7">
        <v>10195185.08</v>
      </c>
      <c r="E9" s="16"/>
    </row>
    <row r="10" spans="1:7" ht="15.75" customHeight="1" x14ac:dyDescent="0.25">
      <c r="A10" s="17" t="s">
        <v>6</v>
      </c>
      <c r="B10" s="7">
        <f>[1]NOTAS!E346</f>
        <v>314686891.98000002</v>
      </c>
      <c r="C10" s="7"/>
      <c r="D10" s="7">
        <f>342514593.98-D11</f>
        <v>314686891.98000002</v>
      </c>
      <c r="E10" s="18"/>
    </row>
    <row r="11" spans="1:7" ht="15.75" customHeight="1" x14ac:dyDescent="0.25">
      <c r="A11" s="19" t="s">
        <v>7</v>
      </c>
      <c r="B11" s="7" t="s">
        <v>8</v>
      </c>
      <c r="C11" s="7"/>
      <c r="D11" s="7">
        <v>27827702</v>
      </c>
      <c r="E11" s="18"/>
    </row>
    <row r="12" spans="1:7" ht="15.75" customHeight="1" x14ac:dyDescent="0.25">
      <c r="A12" s="20" t="s">
        <v>9</v>
      </c>
      <c r="B12" s="7">
        <f>[1]NOTAS!E366</f>
        <v>18167927.880000003</v>
      </c>
      <c r="C12" s="7"/>
      <c r="D12" s="7">
        <v>38753583.770000003</v>
      </c>
      <c r="E12" s="21"/>
    </row>
    <row r="13" spans="1:7" ht="16.5" customHeight="1" thickBot="1" x14ac:dyDescent="0.3">
      <c r="A13" s="11" t="s">
        <v>10</v>
      </c>
      <c r="B13" s="22">
        <f>SUM(B9:B12)</f>
        <v>348192849.42000002</v>
      </c>
      <c r="C13" s="23"/>
      <c r="D13" s="22">
        <f>SUM(D9:D12)</f>
        <v>391463362.82999998</v>
      </c>
      <c r="E13" s="24"/>
    </row>
    <row r="14" spans="1:7" ht="16.5" thickTop="1" x14ac:dyDescent="0.25">
      <c r="A14" s="11"/>
      <c r="B14" s="25"/>
      <c r="C14" s="10"/>
      <c r="D14" s="12"/>
      <c r="E14" s="26"/>
    </row>
    <row r="15" spans="1:7" ht="6.75" customHeight="1" x14ac:dyDescent="0.25">
      <c r="A15" s="11"/>
      <c r="B15" s="25"/>
      <c r="C15" s="10"/>
      <c r="D15" s="25"/>
      <c r="E15" s="26"/>
    </row>
    <row r="16" spans="1:7" ht="15.75" customHeight="1" x14ac:dyDescent="0.25">
      <c r="A16" s="11" t="s">
        <v>11</v>
      </c>
      <c r="B16" s="27"/>
      <c r="C16" s="28"/>
      <c r="D16" s="29"/>
      <c r="E16" s="26"/>
    </row>
    <row r="17" spans="1:6" ht="15.75" customHeight="1" x14ac:dyDescent="0.25">
      <c r="A17" s="20" t="s">
        <v>12</v>
      </c>
      <c r="B17" s="30">
        <f>[1]NOTAS!E385</f>
        <v>231986498.85000002</v>
      </c>
      <c r="C17" s="30"/>
      <c r="D17" s="30">
        <f>[2]NOTAS!F369</f>
        <v>216103866.48999998</v>
      </c>
      <c r="E17" s="31"/>
    </row>
    <row r="18" spans="1:6" ht="15.75" customHeight="1" x14ac:dyDescent="0.25">
      <c r="A18" s="20" t="s">
        <v>13</v>
      </c>
      <c r="B18" s="30">
        <f>[1]NOTAS!E425</f>
        <v>1124220.01</v>
      </c>
      <c r="C18" s="30"/>
      <c r="D18" s="30">
        <f>[2]NOTAS!F409</f>
        <v>7647915.5600000005</v>
      </c>
      <c r="E18" s="31"/>
    </row>
    <row r="19" spans="1:6" ht="15.75" customHeight="1" x14ac:dyDescent="0.25">
      <c r="A19" s="20" t="s">
        <v>14</v>
      </c>
      <c r="B19" s="30">
        <f>[1]NOTAS!E438</f>
        <v>10182882.529999999</v>
      </c>
      <c r="C19" s="30"/>
      <c r="D19" s="30">
        <f>+[2]NOTAS!F421</f>
        <v>24366521.459999997</v>
      </c>
      <c r="E19" s="32"/>
    </row>
    <row r="20" spans="1:6" ht="15.75" customHeight="1" x14ac:dyDescent="0.25">
      <c r="A20" s="15" t="s">
        <v>15</v>
      </c>
      <c r="B20" s="30">
        <v>3781983.6</v>
      </c>
      <c r="C20" s="30"/>
      <c r="D20" s="30">
        <v>6098582.1100000003</v>
      </c>
      <c r="E20" s="24"/>
    </row>
    <row r="21" spans="1:6" ht="15.75" customHeight="1" x14ac:dyDescent="0.25">
      <c r="A21" s="15" t="s">
        <v>16</v>
      </c>
      <c r="B21" s="30">
        <f>+[1]NOTAS!E479</f>
        <v>64110028.449999996</v>
      </c>
      <c r="C21" s="30"/>
      <c r="D21" s="30">
        <f>[2]NOTAS!F455</f>
        <v>61856343.600000001</v>
      </c>
      <c r="E21" s="24"/>
      <c r="F21" s="33"/>
    </row>
    <row r="22" spans="1:6" ht="15.75" customHeight="1" x14ac:dyDescent="0.25">
      <c r="A22" s="20" t="s">
        <v>17</v>
      </c>
      <c r="B22" s="30">
        <f>[1]NOTAS!E490</f>
        <v>253937.25</v>
      </c>
      <c r="C22" s="30"/>
      <c r="D22" s="30">
        <f>+[2]NOTAS!F464</f>
        <v>233227.92</v>
      </c>
      <c r="E22" s="24"/>
      <c r="F22" s="33"/>
    </row>
    <row r="23" spans="1:6" ht="16.5" thickBot="1" x14ac:dyDescent="0.3">
      <c r="A23" s="11" t="s">
        <v>18</v>
      </c>
      <c r="B23" s="22">
        <f>+B17+B18+B19+B20+B21+B22</f>
        <v>311439550.69</v>
      </c>
      <c r="C23" s="10"/>
      <c r="D23" s="34">
        <f>SUM(D17:D22)</f>
        <v>316306457.14000005</v>
      </c>
      <c r="E23" s="24"/>
      <c r="F23" s="33"/>
    </row>
    <row r="24" spans="1:6" ht="9" customHeight="1" thickTop="1" x14ac:dyDescent="0.25">
      <c r="A24" s="11"/>
      <c r="B24" s="25"/>
      <c r="C24" s="10"/>
      <c r="D24" s="25"/>
      <c r="E24" s="24"/>
      <c r="F24" s="33"/>
    </row>
    <row r="25" spans="1:6" x14ac:dyDescent="0.25">
      <c r="A25" s="35"/>
      <c r="B25" s="36"/>
      <c r="C25" s="13"/>
      <c r="D25" s="36"/>
      <c r="E25" s="26"/>
      <c r="F25" s="33"/>
    </row>
    <row r="26" spans="1:6" ht="16.5" thickBot="1" x14ac:dyDescent="0.3">
      <c r="A26" s="37" t="s">
        <v>19</v>
      </c>
      <c r="B26" s="22">
        <f>B13-B23</f>
        <v>36753298.730000019</v>
      </c>
      <c r="C26" s="22"/>
      <c r="D26" s="22">
        <f>D13-D23</f>
        <v>75156905.689999938</v>
      </c>
      <c r="E26" s="31"/>
    </row>
    <row r="27" spans="1:6" ht="16.5" thickTop="1" x14ac:dyDescent="0.25">
      <c r="A27" s="37"/>
      <c r="B27" s="38"/>
      <c r="C27" s="38"/>
      <c r="D27" s="38"/>
      <c r="E27" s="31"/>
    </row>
    <row r="28" spans="1:6" x14ac:dyDescent="0.25">
      <c r="A28" s="37"/>
      <c r="B28" s="39"/>
      <c r="C28" s="40"/>
      <c r="D28" s="39"/>
      <c r="E28" s="31"/>
    </row>
    <row r="29" spans="1:6" x14ac:dyDescent="0.25">
      <c r="A29" s="37" t="s">
        <v>20</v>
      </c>
      <c r="B29" s="39"/>
      <c r="C29" s="40"/>
      <c r="D29" s="39"/>
      <c r="E29" s="31"/>
    </row>
    <row r="30" spans="1:6" x14ac:dyDescent="0.25">
      <c r="A30" s="41"/>
      <c r="B30" s="41"/>
      <c r="C30" s="40"/>
      <c r="D30" s="39"/>
      <c r="E30" s="31"/>
    </row>
    <row r="31" spans="1:6" x14ac:dyDescent="0.25">
      <c r="A31" s="42"/>
      <c r="B31" s="42"/>
      <c r="D31" s="44"/>
      <c r="E31" s="31"/>
    </row>
    <row r="32" spans="1:6" x14ac:dyDescent="0.25">
      <c r="A32" s="42"/>
      <c r="B32" s="42"/>
      <c r="D32" s="44"/>
      <c r="E32" s="31"/>
    </row>
    <row r="33" spans="1:5" x14ac:dyDescent="0.25">
      <c r="A33" s="42"/>
      <c r="B33" s="45"/>
      <c r="D33" s="44"/>
      <c r="E33" s="31"/>
    </row>
    <row r="34" spans="1:5" x14ac:dyDescent="0.25">
      <c r="A34" s="42"/>
      <c r="B34" s="42"/>
      <c r="D34" s="44"/>
      <c r="E34" s="31"/>
    </row>
    <row r="35" spans="1:5" x14ac:dyDescent="0.25">
      <c r="A35" s="42"/>
      <c r="B35" s="42"/>
      <c r="D35" s="44"/>
      <c r="E35" s="31"/>
    </row>
    <row r="36" spans="1:5" x14ac:dyDescent="0.25">
      <c r="A36" s="42"/>
      <c r="B36" s="42"/>
      <c r="D36" s="44"/>
      <c r="E36" s="31"/>
    </row>
    <row r="38" spans="1:5" x14ac:dyDescent="0.25">
      <c r="A38" s="46" t="s">
        <v>21</v>
      </c>
      <c r="B38" s="47" t="s">
        <v>22</v>
      </c>
      <c r="C38" s="47"/>
      <c r="D38" s="47"/>
    </row>
    <row r="39" spans="1:5" x14ac:dyDescent="0.25">
      <c r="A39" s="46" t="s">
        <v>23</v>
      </c>
      <c r="B39" s="48" t="s">
        <v>24</v>
      </c>
      <c r="C39" s="48"/>
      <c r="D39" s="48"/>
    </row>
    <row r="40" spans="1:5" x14ac:dyDescent="0.25">
      <c r="A40" s="46"/>
      <c r="B40" s="46"/>
      <c r="C40" s="46"/>
      <c r="D40" s="46"/>
    </row>
    <row r="46" spans="1:5" x14ac:dyDescent="0.25">
      <c r="A46" s="48" t="s">
        <v>25</v>
      </c>
      <c r="B46" s="48"/>
      <c r="C46" s="48"/>
      <c r="D46" s="48"/>
    </row>
    <row r="47" spans="1:5" x14ac:dyDescent="0.25">
      <c r="A47" s="48" t="s">
        <v>26</v>
      </c>
      <c r="B47" s="48"/>
      <c r="C47" s="48"/>
      <c r="D47" s="48"/>
    </row>
  </sheetData>
  <mergeCells count="9">
    <mergeCell ref="B39:D39"/>
    <mergeCell ref="A46:D46"/>
    <mergeCell ref="A47:D47"/>
    <mergeCell ref="A1:D1"/>
    <mergeCell ref="A2:D2"/>
    <mergeCell ref="A3:D3"/>
    <mergeCell ref="A4:D4"/>
    <mergeCell ref="A30:B30"/>
    <mergeCell ref="B38:D38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RENDIMIENTO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Suero</dc:creator>
  <cp:lastModifiedBy>Felipe Suero</cp:lastModifiedBy>
  <dcterms:created xsi:type="dcterms:W3CDTF">2025-07-15T18:11:46Z</dcterms:created>
  <dcterms:modified xsi:type="dcterms:W3CDTF">2025-07-15T18:12:20Z</dcterms:modified>
</cp:coreProperties>
</file>