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older-compartido\Matriz_OAI\Direccion Financiera\PresupuestosLibreAccseo\PRESUPUESTO 2025\EJECUCION DE GASTOS Y APLICACIONES FINANCIERAS ENERO DICIEMBRE 2025\JUNIO\"/>
    </mc:Choice>
  </mc:AlternateContent>
  <xr:revisionPtr revIDLastSave="0" documentId="13_ncr:1_{1476BA2D-48F6-4064-BC6B-E8002823518F}" xr6:coauthVersionLast="36" xr6:coauthVersionMax="36" xr10:uidLastSave="{00000000-0000-0000-0000-000000000000}"/>
  <bookViews>
    <workbookView xWindow="0" yWindow="0" windowWidth="28800" windowHeight="12105" xr2:uid="{129648EA-3029-45BF-B8AC-82E3D72ABB71}"/>
  </bookViews>
  <sheets>
    <sheet name="PRESUPUESTO APROBADO 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1" l="1"/>
  <c r="J35" i="1"/>
  <c r="J25" i="1"/>
  <c r="J15" i="1"/>
  <c r="J9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4" i="1"/>
  <c r="J33" i="1"/>
  <c r="J32" i="1"/>
  <c r="J31" i="1"/>
  <c r="J30" i="1"/>
  <c r="J29" i="1"/>
  <c r="J28" i="1"/>
  <c r="J27" i="1"/>
  <c r="J26" i="1"/>
  <c r="J24" i="1"/>
  <c r="J23" i="1"/>
  <c r="J22" i="1"/>
  <c r="J21" i="1"/>
  <c r="J20" i="1"/>
  <c r="J19" i="1"/>
  <c r="J18" i="1"/>
  <c r="J17" i="1"/>
  <c r="J16" i="1"/>
  <c r="J14" i="1"/>
  <c r="J13" i="1"/>
  <c r="J12" i="1"/>
  <c r="J11" i="1"/>
  <c r="J10" i="1"/>
  <c r="I51" i="1" l="1"/>
  <c r="I35" i="1"/>
  <c r="I25" i="1"/>
  <c r="I15" i="1"/>
  <c r="I9" i="1"/>
  <c r="I70" i="1" l="1"/>
  <c r="H15" i="1"/>
  <c r="G15" i="1"/>
  <c r="F15" i="1"/>
  <c r="G35" i="1"/>
  <c r="H51" i="1"/>
  <c r="H35" i="1"/>
  <c r="H25" i="1"/>
  <c r="H9" i="1"/>
  <c r="G9" i="1"/>
  <c r="H70" i="1" l="1"/>
  <c r="G25" i="1" l="1"/>
  <c r="G70" i="1"/>
  <c r="D51" i="1" l="1"/>
  <c r="D67" i="1"/>
  <c r="D66" i="1" s="1"/>
  <c r="E25" i="1"/>
  <c r="F25" i="1"/>
  <c r="D25" i="1"/>
  <c r="F51" i="1"/>
  <c r="F35" i="1"/>
  <c r="F67" i="1"/>
  <c r="F66" i="1" s="1"/>
  <c r="E67" i="1"/>
  <c r="E66" i="1" s="1"/>
  <c r="C67" i="1"/>
  <c r="C66" i="1" s="1"/>
  <c r="F61" i="1"/>
  <c r="E61" i="1"/>
  <c r="D61" i="1"/>
  <c r="C61" i="1"/>
  <c r="F44" i="1"/>
  <c r="E44" i="1"/>
  <c r="D44" i="1"/>
  <c r="C44" i="1"/>
  <c r="C51" i="1"/>
  <c r="E35" i="1"/>
  <c r="D35" i="1"/>
  <c r="C35" i="1"/>
  <c r="E51" i="1"/>
  <c r="D9" i="1"/>
  <c r="E9" i="1"/>
  <c r="F9" i="1"/>
  <c r="C25" i="1"/>
  <c r="C15" i="1"/>
  <c r="B67" i="1"/>
  <c r="B66" i="1" s="1"/>
  <c r="B61" i="1"/>
  <c r="B51" i="1"/>
  <c r="B44" i="1"/>
  <c r="B35" i="1"/>
  <c r="B25" i="1"/>
  <c r="B15" i="1"/>
  <c r="B9" i="1"/>
  <c r="B70" i="1" l="1"/>
  <c r="C9" i="1"/>
  <c r="C70" i="1" s="1"/>
  <c r="F70" i="1"/>
  <c r="E15" i="1" l="1"/>
  <c r="E70" i="1" s="1"/>
  <c r="D15" i="1" l="1"/>
  <c r="J70" i="1" l="1"/>
  <c r="D70" i="1"/>
</calcChain>
</file>

<file path=xl/sharedStrings.xml><?xml version="1.0" encoding="utf-8"?>
<sst xmlns="http://schemas.openxmlformats.org/spreadsheetml/2006/main" count="88" uniqueCount="87">
  <si>
    <t xml:space="preserve">Superintendencia de Seguros </t>
  </si>
  <si>
    <t>Año 2025</t>
  </si>
  <si>
    <t>En RD$</t>
  </si>
  <si>
    <t>DETALLE</t>
  </si>
  <si>
    <t>Presupuesto Aprobado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</si>
  <si>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</si>
  <si>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</si>
  <si>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</si>
  <si>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</si>
  <si>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</si>
  <si>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</si>
  <si>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</si>
  <si>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</si>
  <si>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</si>
  <si>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</si>
  <si>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</si>
  <si>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</si>
  <si>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</si>
  <si>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</si>
  <si>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</si>
  <si>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</si>
  <si>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</si>
  <si>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</si>
  <si>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</si>
  <si>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</si>
  <si>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</si>
  <si>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</si>
  <si>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</si>
  <si>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</si>
  <si>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</si>
  <si>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</si>
  <si>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</si>
  <si>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</si>
  <si>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</si>
  <si>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</si>
  <si>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</si>
  <si>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</si>
  <si>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</si>
  <si>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</si>
  <si>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</si>
  <si>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</si>
  <si>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</si>
  <si>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</si>
  <si>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</si>
  <si>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</si>
  <si>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</si>
  <si>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</si>
  <si>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</si>
  <si>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</si>
  <si>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</si>
  <si>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</si>
  <si>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</si>
  <si>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</si>
  <si>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</si>
  <si>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</si>
  <si>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</si>
  <si>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</si>
  <si>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</si>
  <si>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</si>
  <si>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</si>
  <si>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</si>
  <si>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</si>
  <si>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</si>
  <si>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</si>
  <si>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</si>
  <si>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</si>
  <si>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</si>
  <si>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TOTAL GASTOS Y APLICACIONES FINANCIERAS</t>
  </si>
  <si>
    <t>Fuente: Departamento Administrativo y Financiero</t>
  </si>
  <si>
    <t>____________________________________________</t>
  </si>
  <si>
    <t>JULIO CESAR VALENTIN JIMINIAN</t>
  </si>
  <si>
    <t xml:space="preserve">  SUPERINTENDENTE DE SEGUROS</t>
  </si>
  <si>
    <t xml:space="preserve">Gasto devengado </t>
  </si>
  <si>
    <t xml:space="preserve">Enero </t>
  </si>
  <si>
    <t xml:space="preserve">Total </t>
  </si>
  <si>
    <t>Presupuesto Modificado</t>
  </si>
  <si>
    <t xml:space="preserve">Presupuesto de Gasto y Aplicaciones Financieras </t>
  </si>
  <si>
    <t>Febrero</t>
  </si>
  <si>
    <t>Marzo</t>
  </si>
  <si>
    <t>___________________________________                                                                                                                                                                                                                                                              _______________________________________</t>
  </si>
  <si>
    <t xml:space="preserve">Abril </t>
  </si>
  <si>
    <t>Mayo</t>
  </si>
  <si>
    <t xml:space="preserve">                                                                                                                                    </t>
  </si>
  <si>
    <t xml:space="preserve">     ENCARGADA DE PRESUPUESTO                                                                                                                                                                                                                                                                                                                                     DIRECTOR FINANCIERO</t>
  </si>
  <si>
    <t xml:space="preserve">      JOSEFINA COATS HERNANDEZ                                                                                                                                                                                                                                                                                                                                        JORGE LUIS CEBALLOS</t>
  </si>
  <si>
    <t>Correspondiente al mes de Junio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</si>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</sst>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0" tint="-0.149998474074526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165" fontId="6" fillId="0" borderId="3" xfId="0" applyNumberFormat="1" applyFont="1" applyBorder="1"/>
    <xf numFmtId="43" fontId="4" fillId="0" borderId="0" xfId="1" applyFont="1"/>
    <xf numFmtId="0" fontId="6" fillId="0" borderId="3" xfId="0" applyFont="1" applyBorder="1" applyAlignment="1">
      <alignment horizontal="left"/>
    </xf>
    <xf numFmtId="0" fontId="6" fillId="0" borderId="0" xfId="0" applyFont="1" applyAlignment="1">
      <alignment horizontal="left" indent="1"/>
    </xf>
    <xf numFmtId="165" fontId="6" fillId="0" borderId="0" xfId="0" applyNumberFormat="1" applyFont="1"/>
    <xf numFmtId="0" fontId="4" fillId="0" borderId="0" xfId="0" applyFont="1" applyAlignment="1">
      <alignment horizontal="left" indent="2"/>
    </xf>
    <xf numFmtId="4" fontId="4" fillId="0" borderId="0" xfId="0" applyNumberFormat="1" applyFont="1"/>
    <xf numFmtId="43" fontId="6" fillId="0" borderId="0" xfId="1" applyFont="1"/>
    <xf numFmtId="0" fontId="6" fillId="0" borderId="0" xfId="0" applyFont="1" applyAlignment="1">
      <alignment horizontal="left" vertical="center" indent="1"/>
    </xf>
    <xf numFmtId="43" fontId="6" fillId="0" borderId="3" xfId="1" applyFont="1" applyBorder="1"/>
    <xf numFmtId="166" fontId="4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 applyAlignme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3" fontId="4" fillId="0" borderId="0" xfId="1" applyFont="1" applyFill="1"/>
    <xf numFmtId="43" fontId="6" fillId="0" borderId="0" xfId="1" applyFont="1" applyFill="1"/>
    <xf numFmtId="0" fontId="4" fillId="0" borderId="0" xfId="0" applyFont="1" applyFill="1"/>
    <xf numFmtId="0" fontId="0" fillId="0" borderId="0" xfId="0" applyFill="1"/>
    <xf numFmtId="4" fontId="0" fillId="0" borderId="0" xfId="0" applyNumberFormat="1"/>
    <xf numFmtId="43" fontId="5" fillId="2" borderId="4" xfId="1" applyFont="1" applyFill="1" applyBorder="1"/>
    <xf numFmtId="0" fontId="11" fillId="0" borderId="0" xfId="0" applyFont="1" applyBorder="1" applyAlignment="1">
      <alignment horizontal="left" vertical="center" indent="30"/>
    </xf>
    <xf numFmtId="0" fontId="12" fillId="0" borderId="0" xfId="0" applyFont="1" applyBorder="1" applyAlignment="1">
      <alignment horizontal="left" vertical="top" wrapText="1" indent="26" readingOrder="1"/>
    </xf>
    <xf numFmtId="0" fontId="12" fillId="0" borderId="0" xfId="0" applyFont="1" applyBorder="1" applyAlignment="1">
      <alignment horizontal="left" vertical="top" wrapText="1" indent="41" readingOrder="1"/>
    </xf>
    <xf numFmtId="0" fontId="14" fillId="3" borderId="0" xfId="0" applyFont="1" applyFill="1" applyAlignment="1">
      <alignment horizontal="center"/>
    </xf>
    <xf numFmtId="0" fontId="4" fillId="0" borderId="0" xfId="0" applyFont="1" applyFill="1" applyAlignment="1">
      <alignment horizontal="left" indent="2"/>
    </xf>
    <xf numFmtId="0" fontId="14" fillId="3" borderId="0" xfId="0" applyFont="1" applyFill="1" applyAlignment="1">
      <alignment horizontal="center"/>
    </xf>
    <xf numFmtId="0" fontId="4" fillId="0" borderId="0" xfId="0" applyFont="1" applyFill="1" applyAlignment="1">
      <alignment horizontal="left" wrapText="1" indent="2"/>
    </xf>
    <xf numFmtId="0" fontId="4" fillId="0" borderId="0" xfId="0" applyFont="1" applyAlignment="1">
      <alignment horizontal="left" wrapText="1" indent="2"/>
    </xf>
    <xf numFmtId="0" fontId="5" fillId="2" borderId="4" xfId="0" applyFont="1" applyFill="1" applyBorder="1" applyAlignment="1">
      <alignment vertical="center"/>
    </xf>
    <xf numFmtId="43" fontId="0" fillId="0" borderId="0" xfId="1" applyFont="1" applyFill="1"/>
    <xf numFmtId="43" fontId="0" fillId="0" borderId="0" xfId="1" applyFont="1"/>
    <xf numFmtId="43" fontId="10" fillId="0" borderId="0" xfId="1" applyFont="1" applyFill="1"/>
    <xf numFmtId="43" fontId="10" fillId="0" borderId="0" xfId="1" applyFont="1"/>
    <xf numFmtId="43" fontId="0" fillId="0" borderId="0" xfId="0" applyNumberFormat="1"/>
    <xf numFmtId="164" fontId="8" fillId="0" borderId="0" xfId="0" applyNumberFormat="1" applyFont="1" applyFill="1" applyBorder="1" applyAlignment="1"/>
    <xf numFmtId="4" fontId="10" fillId="0" borderId="0" xfId="0" applyNumberFormat="1" applyFont="1"/>
    <xf numFmtId="0" fontId="14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5" fillId="2" borderId="2" xfId="0" applyFont="1" applyFill="1" applyBorder="1" applyAlignment="1">
      <alignment horizontal="left" vertical="center"/>
    </xf>
    <xf numFmtId="43" fontId="5" fillId="2" borderId="5" xfId="1" applyFont="1" applyFill="1" applyBorder="1" applyAlignment="1">
      <alignment horizontal="center" vertical="center" wrapText="1"/>
    </xf>
    <xf numFmtId="43" fontId="5" fillId="2" borderId="6" xfId="1" applyFont="1" applyFill="1" applyBorder="1" applyAlignment="1">
      <alignment horizontal="center" vertical="center" wrapText="1"/>
    </xf>
    <xf numFmtId="43" fontId="9" fillId="2" borderId="2" xfId="1" applyFont="1" applyFill="1" applyBorder="1" applyAlignment="1">
      <alignment horizontal="center" vertical="center" wrapText="1"/>
    </xf>
    <xf numFmtId="43" fontId="9" fillId="2" borderId="7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 readingOrder="1"/>
    </xf>
    <xf numFmtId="0" fontId="2" fillId="0" borderId="0" xfId="0" applyFont="1" applyBorder="1" applyAlignment="1">
      <alignment horizontal="center" vertical="top" wrapText="1" readingOrder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 readingOrder="1"/>
    </xf>
    <xf numFmtId="0" fontId="12" fillId="0" borderId="0" xfId="0" applyFont="1" applyBorder="1" applyAlignment="1">
      <alignment horizontal="center" vertical="top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i_mbgjtctr1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0</xdr:row>
      <xdr:rowOff>47625</xdr:rowOff>
    </xdr:from>
    <xdr:to>
      <xdr:col>0</xdr:col>
      <xdr:colOff>3695699</xdr:colOff>
      <xdr:row>3</xdr:row>
      <xdr:rowOff>114300</xdr:rowOff>
    </xdr:to>
    <xdr:pic>
      <xdr:nvPicPr>
        <xdr:cNvPr id="5" name="Imagen 4" descr="image.png">
          <a:extLst>
            <a:ext uri="{FF2B5EF4-FFF2-40B4-BE49-F238E27FC236}">
              <a16:creationId xmlns:a16="http://schemas.microsoft.com/office/drawing/2014/main" id="{DF7EA23E-0B8B-4964-BB14-F916D88E0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4" y="47625"/>
          <a:ext cx="313372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304E7-8918-44DB-B72A-DEE7B80E8C28}">
  <dimension ref="A1:U201"/>
  <sheetViews>
    <sheetView tabSelected="1" workbookViewId="0">
      <selection activeCell="J52" sqref="J52"/>
    </sheetView>
  </sheetViews>
  <sheetFormatPr baseColWidth="10" defaultRowHeight="15" x14ac:dyDescent="0.25"/>
  <cols>
    <col min="1" max="1" width="72.28515625" style="1" customWidth="1"/>
    <col min="2" max="2" width="18.7109375" style="1" customWidth="1"/>
    <col min="3" max="3" width="16.140625" style="1" customWidth="1"/>
    <col min="4" max="4" width="14.85546875" customWidth="1"/>
    <col min="5" max="5" width="16.85546875" customWidth="1"/>
    <col min="6" max="6" width="16.42578125" customWidth="1"/>
    <col min="7" max="7" width="15.5703125" customWidth="1"/>
    <col min="8" max="9" width="15.28515625" customWidth="1"/>
    <col min="10" max="10" width="17.42578125" customWidth="1"/>
    <col min="11" max="11" width="20" customWidth="1"/>
    <col min="12" max="12" width="17" customWidth="1"/>
    <col min="13" max="13" width="15.140625" bestFit="1" customWidth="1"/>
  </cols>
  <sheetData>
    <row r="1" spans="1:21" ht="28.5" x14ac:dyDescent="0.25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</row>
    <row r="2" spans="1:21" ht="15.75" x14ac:dyDescent="0.25">
      <c r="A2" s="56" t="s">
        <v>1</v>
      </c>
      <c r="B2" s="57"/>
      <c r="C2" s="57"/>
      <c r="D2" s="57"/>
      <c r="E2" s="57"/>
      <c r="F2" s="57"/>
      <c r="G2" s="57"/>
      <c r="H2" s="57"/>
      <c r="I2" s="57"/>
      <c r="J2" s="57"/>
    </row>
    <row r="3" spans="1:21" ht="15.75" x14ac:dyDescent="0.25">
      <c r="A3" s="58" t="s">
        <v>85</v>
      </c>
      <c r="B3" s="59"/>
      <c r="C3" s="59"/>
      <c r="D3" s="59"/>
      <c r="E3" s="59"/>
      <c r="F3" s="59"/>
      <c r="G3" s="59"/>
      <c r="H3" s="59"/>
      <c r="I3" s="59"/>
      <c r="J3" s="59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21" ht="15.75" x14ac:dyDescent="0.25">
      <c r="A4" s="60" t="s">
        <v>76</v>
      </c>
      <c r="B4" s="61"/>
      <c r="C4" s="61"/>
      <c r="D4" s="61"/>
      <c r="E4" s="61"/>
      <c r="F4" s="61"/>
      <c r="G4" s="61"/>
      <c r="H4" s="61"/>
      <c r="I4" s="61"/>
      <c r="J4" s="61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5" spans="1:21" ht="15.75" x14ac:dyDescent="0.25">
      <c r="A5" s="60" t="s">
        <v>2</v>
      </c>
      <c r="B5" s="61"/>
      <c r="C5" s="61"/>
      <c r="D5" s="61"/>
      <c r="E5" s="61"/>
      <c r="F5" s="61"/>
      <c r="G5" s="61"/>
      <c r="H5" s="61"/>
      <c r="I5" s="61"/>
      <c r="J5" s="61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</row>
    <row r="6" spans="1:21" ht="15" customHeight="1" x14ac:dyDescent="0.25">
      <c r="A6" s="48" t="s">
        <v>3</v>
      </c>
      <c r="B6" s="49" t="s">
        <v>4</v>
      </c>
      <c r="C6" s="51" t="s">
        <v>75</v>
      </c>
      <c r="D6" s="45" t="s">
        <v>72</v>
      </c>
      <c r="E6" s="46"/>
      <c r="F6" s="46"/>
      <c r="G6" s="46"/>
      <c r="H6" s="46"/>
      <c r="I6" s="46"/>
      <c r="J6" s="47"/>
    </row>
    <row r="7" spans="1:21" ht="20.25" customHeight="1" x14ac:dyDescent="0.25">
      <c r="A7" s="48"/>
      <c r="B7" s="50"/>
      <c r="C7" s="52"/>
      <c r="D7" s="28" t="s">
        <v>73</v>
      </c>
      <c r="E7" s="28" t="s">
        <v>77</v>
      </c>
      <c r="F7" s="28" t="s">
        <v>78</v>
      </c>
      <c r="G7" s="30" t="s">
        <v>80</v>
      </c>
      <c r="H7" s="41" t="s">
        <v>81</v>
      </c>
      <c r="I7" s="42" t="s">
        <v>86</v>
      </c>
      <c r="J7" s="28" t="s">
        <v>74</v>
      </c>
    </row>
    <row r="8" spans="1:21" x14ac:dyDescent="0.25">
      <c r="A8" s="4" t="s">
        <v>5</v>
      </c>
      <c r="B8" s="2"/>
      <c r="C8" s="21"/>
      <c r="D8" s="22"/>
      <c r="E8" s="22"/>
      <c r="F8" s="22"/>
      <c r="G8" s="22"/>
      <c r="H8" s="22"/>
      <c r="I8" s="22"/>
    </row>
    <row r="9" spans="1:21" x14ac:dyDescent="0.25">
      <c r="A9" s="5" t="s">
        <v>6</v>
      </c>
      <c r="B9" s="6">
        <f t="shared" ref="B9:I9" si="0">+B10+B11+B12+B13+B14</f>
        <v>484765018</v>
      </c>
      <c r="C9" s="9">
        <f t="shared" si="0"/>
        <v>494605839.38999999</v>
      </c>
      <c r="D9" s="36">
        <f t="shared" si="0"/>
        <v>34140239.789999999</v>
      </c>
      <c r="E9" s="36">
        <f t="shared" si="0"/>
        <v>36768305.480000004</v>
      </c>
      <c r="F9" s="36">
        <f t="shared" si="0"/>
        <v>35696519.589999996</v>
      </c>
      <c r="G9" s="36">
        <f t="shared" si="0"/>
        <v>31850789.500000004</v>
      </c>
      <c r="H9" s="36">
        <f t="shared" si="0"/>
        <v>58290776.489999995</v>
      </c>
      <c r="I9" s="36">
        <f t="shared" si="0"/>
        <v>34160142.859999999</v>
      </c>
      <c r="J9" s="37">
        <f>+D9+E9+F9+G9+H9+I9</f>
        <v>230906773.71000004</v>
      </c>
      <c r="K9" s="40"/>
    </row>
    <row r="10" spans="1:21" x14ac:dyDescent="0.25">
      <c r="A10" s="7" t="s">
        <v>7</v>
      </c>
      <c r="B10" s="8">
        <v>348813706</v>
      </c>
      <c r="C10" s="3">
        <v>358654527.38999999</v>
      </c>
      <c r="D10" s="34">
        <v>28785091.129999999</v>
      </c>
      <c r="E10" s="34">
        <v>31438416.940000001</v>
      </c>
      <c r="F10" s="34">
        <v>30440211.780000001</v>
      </c>
      <c r="G10" s="39">
        <v>26649903.670000002</v>
      </c>
      <c r="H10" s="39">
        <v>30971893.25</v>
      </c>
      <c r="I10" s="39">
        <v>26959200.719999999</v>
      </c>
      <c r="J10" s="35">
        <f>+D10+E10+F10+G10+H10+I10</f>
        <v>175244717.48999998</v>
      </c>
      <c r="K10" s="23"/>
      <c r="L10" s="23"/>
    </row>
    <row r="11" spans="1:21" x14ac:dyDescent="0.25">
      <c r="A11" s="7" t="s">
        <v>8</v>
      </c>
      <c r="B11" s="8">
        <v>73211312</v>
      </c>
      <c r="C11" s="8">
        <v>73211312</v>
      </c>
      <c r="D11" s="34">
        <v>1232000</v>
      </c>
      <c r="E11" s="34">
        <v>1228972.77</v>
      </c>
      <c r="F11" s="34">
        <v>1161926.49</v>
      </c>
      <c r="G11" s="34">
        <v>1155000</v>
      </c>
      <c r="H11" s="34">
        <v>23235430.77</v>
      </c>
      <c r="I11" s="34">
        <v>3096968.95</v>
      </c>
      <c r="J11" s="35">
        <f t="shared" ref="J11:J14" si="1">+D11+E11+F11+G11+H11+I11</f>
        <v>31110298.98</v>
      </c>
      <c r="K11" s="23"/>
    </row>
    <row r="12" spans="1:21" x14ac:dyDescent="0.25">
      <c r="A12" s="7" t="s">
        <v>9</v>
      </c>
      <c r="B12" s="8">
        <v>2160000</v>
      </c>
      <c r="C12" s="8">
        <v>2160000</v>
      </c>
      <c r="D12" s="34">
        <v>0</v>
      </c>
      <c r="E12" s="34">
        <v>23538.44</v>
      </c>
      <c r="F12" s="34">
        <v>36833.199999999997</v>
      </c>
      <c r="G12" s="34">
        <v>16896.8</v>
      </c>
      <c r="H12" s="34">
        <v>43440.36</v>
      </c>
      <c r="I12" s="34">
        <v>69571.490000000005</v>
      </c>
      <c r="J12" s="35">
        <f t="shared" si="1"/>
        <v>190280.29</v>
      </c>
      <c r="K12" s="23"/>
    </row>
    <row r="13" spans="1:21" x14ac:dyDescent="0.25">
      <c r="A13" s="7" t="s">
        <v>10</v>
      </c>
      <c r="B13" s="8">
        <v>11500000</v>
      </c>
      <c r="C13" s="8">
        <v>11500000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5">
        <f t="shared" si="1"/>
        <v>0</v>
      </c>
      <c r="K13" s="23"/>
    </row>
    <row r="14" spans="1:21" x14ac:dyDescent="0.25">
      <c r="A14" s="7" t="s">
        <v>11</v>
      </c>
      <c r="B14" s="8">
        <v>49080000</v>
      </c>
      <c r="C14" s="8">
        <v>49080000</v>
      </c>
      <c r="D14" s="34">
        <v>4123148.66</v>
      </c>
      <c r="E14" s="34">
        <v>4077377.33</v>
      </c>
      <c r="F14" s="34">
        <v>4057548.12</v>
      </c>
      <c r="G14" s="34">
        <v>4028989.03</v>
      </c>
      <c r="H14" s="34">
        <v>4040012.11</v>
      </c>
      <c r="I14" s="34">
        <v>4034401.7</v>
      </c>
      <c r="J14" s="35">
        <f t="shared" si="1"/>
        <v>24361476.949999999</v>
      </c>
      <c r="K14" s="23"/>
    </row>
    <row r="15" spans="1:21" x14ac:dyDescent="0.25">
      <c r="A15" s="5" t="s">
        <v>12</v>
      </c>
      <c r="B15" s="9">
        <f>+B16+B17+B18+B19+B20+B21+B22+B23+B24</f>
        <v>131013272</v>
      </c>
      <c r="C15" s="9">
        <f>+C16+C17+C18+C19+C20+C21+C22+C23+C24</f>
        <v>164255740</v>
      </c>
      <c r="D15" s="36">
        <f>+D16+D20+D21+D23</f>
        <v>5821411.1600000001</v>
      </c>
      <c r="E15" s="36">
        <f>+E16+E17+E18+E20+E21+E22+E23</f>
        <v>7739153.6999999993</v>
      </c>
      <c r="F15" s="36">
        <f>+F16+F17+F18+F19+F20+F21+F22+F23+F24</f>
        <v>15231313.239999998</v>
      </c>
      <c r="G15" s="36">
        <f t="shared" ref="G15:H15" si="2">+G16+G17+G18+G19+G20+G21+G22+G23+G24</f>
        <v>5135092.0199999996</v>
      </c>
      <c r="H15" s="36">
        <f t="shared" si="2"/>
        <v>8225267.5699999984</v>
      </c>
      <c r="I15" s="36">
        <f t="shared" ref="I15" si="3">+I16+I17+I18+I19+I20+I21+I22+I23+I24</f>
        <v>8758912.6899999995</v>
      </c>
      <c r="J15" s="37">
        <f>+D15+E15+F15+G15+H15+I15</f>
        <v>50911150.379999995</v>
      </c>
      <c r="K15" s="23"/>
    </row>
    <row r="16" spans="1:21" x14ac:dyDescent="0.25">
      <c r="A16" s="29" t="s">
        <v>13</v>
      </c>
      <c r="B16" s="19">
        <v>19207872</v>
      </c>
      <c r="C16" s="19">
        <v>19207872</v>
      </c>
      <c r="D16" s="34">
        <v>658516.80000000005</v>
      </c>
      <c r="E16" s="34">
        <v>978799.63</v>
      </c>
      <c r="F16" s="34">
        <v>2123972.54</v>
      </c>
      <c r="G16" s="34">
        <v>814922.14</v>
      </c>
      <c r="H16" s="34">
        <v>1417644.06</v>
      </c>
      <c r="I16" s="34">
        <v>1408078.72</v>
      </c>
      <c r="J16" s="35">
        <f t="shared" ref="J16:J24" si="4">+D16+E16+F16+G16+H16+I16</f>
        <v>7401933.8899999997</v>
      </c>
      <c r="K16" s="23"/>
      <c r="M16" s="38"/>
    </row>
    <row r="17" spans="1:13" x14ac:dyDescent="0.25">
      <c r="A17" s="7" t="s">
        <v>14</v>
      </c>
      <c r="B17" s="3">
        <v>8845000</v>
      </c>
      <c r="C17" s="3">
        <v>8845000</v>
      </c>
      <c r="D17" s="34">
        <v>0</v>
      </c>
      <c r="E17" s="34">
        <v>244260</v>
      </c>
      <c r="F17" s="34">
        <v>0</v>
      </c>
      <c r="G17" s="34">
        <v>0</v>
      </c>
      <c r="H17" s="34">
        <v>149639.99</v>
      </c>
      <c r="I17" s="34">
        <v>48950.06</v>
      </c>
      <c r="J17" s="35">
        <f t="shared" si="4"/>
        <v>442850.05</v>
      </c>
      <c r="K17" s="23"/>
    </row>
    <row r="18" spans="1:13" x14ac:dyDescent="0.25">
      <c r="A18" s="7" t="s">
        <v>15</v>
      </c>
      <c r="B18" s="3">
        <v>2357000</v>
      </c>
      <c r="C18" s="3">
        <v>2050000</v>
      </c>
      <c r="D18" s="34">
        <v>0</v>
      </c>
      <c r="E18" s="34">
        <v>3550</v>
      </c>
      <c r="F18" s="34">
        <v>145551.92000000001</v>
      </c>
      <c r="G18" s="34">
        <v>308852.84000000003</v>
      </c>
      <c r="H18" s="34">
        <v>4750</v>
      </c>
      <c r="I18" s="34">
        <v>63556.53</v>
      </c>
      <c r="J18" s="35">
        <f t="shared" si="4"/>
        <v>526261.29</v>
      </c>
    </row>
    <row r="19" spans="1:13" x14ac:dyDescent="0.25">
      <c r="A19" s="7" t="s">
        <v>16</v>
      </c>
      <c r="B19" s="3">
        <v>2310000</v>
      </c>
      <c r="C19" s="3">
        <v>2258000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5">
        <f t="shared" si="4"/>
        <v>0</v>
      </c>
      <c r="K19" s="23"/>
    </row>
    <row r="20" spans="1:13" x14ac:dyDescent="0.25">
      <c r="A20" s="7" t="s">
        <v>17</v>
      </c>
      <c r="B20" s="3">
        <v>1600000</v>
      </c>
      <c r="C20" s="3">
        <v>9201468</v>
      </c>
      <c r="D20" s="34">
        <v>92925</v>
      </c>
      <c r="E20" s="34">
        <v>92925</v>
      </c>
      <c r="F20" s="34">
        <v>30826.959999999999</v>
      </c>
      <c r="G20" s="34">
        <v>480686.77</v>
      </c>
      <c r="H20" s="34">
        <v>864114</v>
      </c>
      <c r="I20" s="34">
        <v>0</v>
      </c>
      <c r="J20" s="35">
        <f t="shared" si="4"/>
        <v>1561477.73</v>
      </c>
      <c r="K20" s="23"/>
    </row>
    <row r="21" spans="1:13" x14ac:dyDescent="0.25">
      <c r="A21" s="7" t="s">
        <v>18</v>
      </c>
      <c r="B21" s="3">
        <v>67957000</v>
      </c>
      <c r="C21" s="3">
        <v>67257000</v>
      </c>
      <c r="D21" s="34">
        <v>4707189.3600000003</v>
      </c>
      <c r="E21" s="34">
        <v>4660757.12</v>
      </c>
      <c r="F21" s="34">
        <v>12052544.279999999</v>
      </c>
      <c r="G21" s="34">
        <v>3017301.93</v>
      </c>
      <c r="H21" s="34">
        <v>1032274.36</v>
      </c>
      <c r="I21" s="34">
        <v>5981923.5</v>
      </c>
      <c r="J21" s="35">
        <f t="shared" si="4"/>
        <v>31451990.549999997</v>
      </c>
      <c r="K21" s="23"/>
      <c r="M21" s="38"/>
    </row>
    <row r="22" spans="1:13" ht="30" x14ac:dyDescent="0.25">
      <c r="A22" s="31" t="s">
        <v>19</v>
      </c>
      <c r="B22" s="19">
        <v>12869000</v>
      </c>
      <c r="C22" s="3">
        <v>33817000</v>
      </c>
      <c r="D22" s="34">
        <v>0</v>
      </c>
      <c r="E22" s="34">
        <v>1659195.27</v>
      </c>
      <c r="F22" s="34">
        <v>0</v>
      </c>
      <c r="G22" s="34">
        <v>463495</v>
      </c>
      <c r="H22" s="34">
        <v>5073563.1399999997</v>
      </c>
      <c r="I22" s="34">
        <v>5900</v>
      </c>
      <c r="J22" s="35">
        <f t="shared" si="4"/>
        <v>7202153.4100000001</v>
      </c>
      <c r="K22" s="23"/>
      <c r="M22" s="38"/>
    </row>
    <row r="23" spans="1:13" x14ac:dyDescent="0.25">
      <c r="A23" s="7" t="s">
        <v>20</v>
      </c>
      <c r="B23" s="3">
        <v>10167400</v>
      </c>
      <c r="C23" s="3">
        <v>10519400</v>
      </c>
      <c r="D23" s="34">
        <v>362780</v>
      </c>
      <c r="E23" s="34">
        <v>99666.68</v>
      </c>
      <c r="F23" s="34">
        <v>553575.34</v>
      </c>
      <c r="G23" s="34">
        <v>49833.34</v>
      </c>
      <c r="H23" s="34">
        <v>-316717.98</v>
      </c>
      <c r="I23" s="34">
        <v>497826.68</v>
      </c>
      <c r="J23" s="35">
        <f t="shared" si="4"/>
        <v>1246964.06</v>
      </c>
      <c r="K23" s="23"/>
    </row>
    <row r="24" spans="1:13" x14ac:dyDescent="0.25">
      <c r="A24" s="7" t="s">
        <v>21</v>
      </c>
      <c r="B24" s="3">
        <v>5700000</v>
      </c>
      <c r="C24" s="3">
        <v>11100000</v>
      </c>
      <c r="D24" s="34">
        <v>0</v>
      </c>
      <c r="E24" s="34">
        <v>0</v>
      </c>
      <c r="F24" s="34">
        <v>324842.2</v>
      </c>
      <c r="G24" s="34">
        <v>0</v>
      </c>
      <c r="H24" s="34">
        <v>0</v>
      </c>
      <c r="I24" s="34">
        <v>752677.2</v>
      </c>
      <c r="J24" s="35">
        <f t="shared" si="4"/>
        <v>1077519.3999999999</v>
      </c>
      <c r="K24" s="23"/>
    </row>
    <row r="25" spans="1:13" x14ac:dyDescent="0.25">
      <c r="A25" s="5" t="s">
        <v>22</v>
      </c>
      <c r="B25" s="9">
        <f>+B26+B27+B28+B29+B30+B31+B32+B33+B34</f>
        <v>61144444</v>
      </c>
      <c r="C25" s="9">
        <f>+C26+C27+C28+C29+C30+C31+C32+C33+C34</f>
        <v>58004476</v>
      </c>
      <c r="D25" s="9">
        <f>+D26+D27+D28+D29+D30+D31+D32+D33+D34</f>
        <v>0</v>
      </c>
      <c r="E25" s="36">
        <f>+E26+E27+E28+E29+E30+E31+E32+E33+E34</f>
        <v>518012.60000000003</v>
      </c>
      <c r="F25" s="36">
        <f>+F26+F27+F28+F29+F30+F31+F32+F33+F34</f>
        <v>549213.89</v>
      </c>
      <c r="G25" s="36">
        <f>+G26+G28</f>
        <v>284516.5</v>
      </c>
      <c r="H25" s="36">
        <f>+H26+H27+H28+H29+H30+H31+H32+H33+H34</f>
        <v>2829931.8500000006</v>
      </c>
      <c r="I25" s="36">
        <f>+I26+I27+I28+I29+I30+I31+I32+I33+I34</f>
        <v>2040033.28</v>
      </c>
      <c r="J25" s="37">
        <f>+D25+E25+F25+G25+H25+I25</f>
        <v>6221708.120000001</v>
      </c>
      <c r="K25" s="23"/>
    </row>
    <row r="26" spans="1:13" x14ac:dyDescent="0.25">
      <c r="A26" s="7" t="s">
        <v>23</v>
      </c>
      <c r="B26" s="3">
        <v>2125000</v>
      </c>
      <c r="C26" s="3">
        <v>2861700</v>
      </c>
      <c r="D26" s="34">
        <v>0</v>
      </c>
      <c r="E26" s="34">
        <v>67138.2</v>
      </c>
      <c r="F26" s="34">
        <v>40210</v>
      </c>
      <c r="G26" s="34">
        <v>159407.5</v>
      </c>
      <c r="H26" s="34">
        <v>183355</v>
      </c>
      <c r="I26" s="34">
        <v>78240</v>
      </c>
      <c r="J26" s="35">
        <f t="shared" ref="J26:J34" si="5">+D26+E26+F26+G26+H26+I26</f>
        <v>528350.69999999995</v>
      </c>
      <c r="K26" s="23"/>
    </row>
    <row r="27" spans="1:13" x14ac:dyDescent="0.25">
      <c r="A27" s="7" t="s">
        <v>24</v>
      </c>
      <c r="B27" s="3">
        <v>4220000</v>
      </c>
      <c r="C27" s="3">
        <v>3520000</v>
      </c>
      <c r="D27" s="35">
        <v>0</v>
      </c>
      <c r="E27" s="35">
        <v>0</v>
      </c>
      <c r="F27" s="35">
        <v>84960</v>
      </c>
      <c r="G27" s="35">
        <v>0</v>
      </c>
      <c r="H27" s="35">
        <v>0</v>
      </c>
      <c r="I27" s="35">
        <v>0</v>
      </c>
      <c r="J27" s="35">
        <f t="shared" si="5"/>
        <v>84960</v>
      </c>
      <c r="K27" s="23"/>
    </row>
    <row r="28" spans="1:13" x14ac:dyDescent="0.25">
      <c r="A28" s="7" t="s">
        <v>25</v>
      </c>
      <c r="B28" s="3">
        <v>2260000</v>
      </c>
      <c r="C28" s="3">
        <v>2164886</v>
      </c>
      <c r="D28" s="35">
        <v>0</v>
      </c>
      <c r="E28" s="35">
        <v>324842.2</v>
      </c>
      <c r="F28" s="35">
        <v>96925.49</v>
      </c>
      <c r="G28" s="35">
        <v>125109</v>
      </c>
      <c r="H28" s="35">
        <v>290277</v>
      </c>
      <c r="I28" s="35">
        <v>0</v>
      </c>
      <c r="J28" s="35">
        <f t="shared" si="5"/>
        <v>837153.69</v>
      </c>
      <c r="K28" s="23"/>
    </row>
    <row r="29" spans="1:13" x14ac:dyDescent="0.25">
      <c r="A29" s="7" t="s">
        <v>26</v>
      </c>
      <c r="B29" s="3">
        <v>550000</v>
      </c>
      <c r="C29" s="3">
        <v>550000</v>
      </c>
      <c r="D29" s="35">
        <v>0</v>
      </c>
      <c r="E29" s="35">
        <v>0</v>
      </c>
      <c r="F29" s="35">
        <v>0</v>
      </c>
      <c r="G29" s="35">
        <v>0</v>
      </c>
      <c r="H29" s="35">
        <v>237782.3</v>
      </c>
      <c r="I29" s="35">
        <v>0</v>
      </c>
      <c r="J29" s="35">
        <f t="shared" si="5"/>
        <v>237782.3</v>
      </c>
    </row>
    <row r="30" spans="1:13" x14ac:dyDescent="0.25">
      <c r="A30" s="7" t="s">
        <v>27</v>
      </c>
      <c r="B30" s="3">
        <v>2684700</v>
      </c>
      <c r="C30" s="3">
        <v>2042700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401142.2</v>
      </c>
      <c r="J30" s="35">
        <f t="shared" si="5"/>
        <v>401142.2</v>
      </c>
      <c r="K30" s="23"/>
    </row>
    <row r="31" spans="1:13" x14ac:dyDescent="0.25">
      <c r="A31" s="7" t="s">
        <v>28</v>
      </c>
      <c r="B31" s="3">
        <v>2219350</v>
      </c>
      <c r="C31" s="3">
        <v>2219350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52635.38</v>
      </c>
      <c r="J31" s="35">
        <f t="shared" si="5"/>
        <v>52635.38</v>
      </c>
      <c r="K31" s="23"/>
    </row>
    <row r="32" spans="1:13" x14ac:dyDescent="0.25">
      <c r="A32" s="7" t="s">
        <v>29</v>
      </c>
      <c r="B32" s="3">
        <v>24294000</v>
      </c>
      <c r="C32" s="3">
        <v>22994000</v>
      </c>
      <c r="D32" s="35">
        <v>0</v>
      </c>
      <c r="E32" s="35">
        <v>68212.2</v>
      </c>
      <c r="F32" s="35">
        <v>66480</v>
      </c>
      <c r="G32" s="35">
        <v>0</v>
      </c>
      <c r="H32" s="35">
        <v>1756515.1</v>
      </c>
      <c r="I32" s="35">
        <v>1038932</v>
      </c>
      <c r="J32" s="35">
        <f t="shared" si="5"/>
        <v>2930139.3</v>
      </c>
      <c r="K32" s="23"/>
    </row>
    <row r="33" spans="1:11" ht="30" x14ac:dyDescent="0.25">
      <c r="A33" s="32" t="s">
        <v>30</v>
      </c>
      <c r="B33" s="3">
        <v>0</v>
      </c>
      <c r="C33" s="3">
        <v>0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f t="shared" si="5"/>
        <v>0</v>
      </c>
      <c r="K33" s="23"/>
    </row>
    <row r="34" spans="1:11" x14ac:dyDescent="0.25">
      <c r="A34" s="29" t="s">
        <v>31</v>
      </c>
      <c r="B34" s="3">
        <v>22791394</v>
      </c>
      <c r="C34" s="3">
        <v>21651840</v>
      </c>
      <c r="D34" s="35">
        <v>0</v>
      </c>
      <c r="E34" s="35">
        <v>57820</v>
      </c>
      <c r="F34" s="35">
        <v>260638.4</v>
      </c>
      <c r="G34" s="35">
        <v>0</v>
      </c>
      <c r="H34" s="35">
        <v>362002.45</v>
      </c>
      <c r="I34" s="35">
        <v>469083.7</v>
      </c>
      <c r="J34" s="35">
        <f t="shared" si="5"/>
        <v>1149544.55</v>
      </c>
      <c r="K34" s="23"/>
    </row>
    <row r="35" spans="1:11" x14ac:dyDescent="0.25">
      <c r="A35" s="5" t="s">
        <v>32</v>
      </c>
      <c r="B35" s="9">
        <f>+B36+B37+B38+B39+B40+B41+B42+B43</f>
        <v>3498000</v>
      </c>
      <c r="C35" s="9">
        <f t="shared" ref="C35:E35" si="6">+C36+C37+C38+C39+C40+C41+C42+C43</f>
        <v>3498000</v>
      </c>
      <c r="D35" s="9">
        <f t="shared" si="6"/>
        <v>0</v>
      </c>
      <c r="E35" s="9">
        <f t="shared" si="6"/>
        <v>62426</v>
      </c>
      <c r="F35" s="9">
        <f>+F36+F37+F38+F39+F40+F41+F42+F43</f>
        <v>850561.05</v>
      </c>
      <c r="G35" s="9">
        <f>+G36+G37+G38+G39+G40+G41+G42+G43</f>
        <v>88205.759999999995</v>
      </c>
      <c r="H35" s="9">
        <f>+H36+H37+H38+H39+H40+H41+H42+H43</f>
        <v>123027.2</v>
      </c>
      <c r="I35" s="9">
        <f>+I36+I37+I38+I39+I40+I41+I42+I43</f>
        <v>0</v>
      </c>
      <c r="J35" s="37">
        <f>+D35+E35+F35+G35+H35+I35</f>
        <v>1124220.01</v>
      </c>
      <c r="K35" s="23"/>
    </row>
    <row r="36" spans="1:11" x14ac:dyDescent="0.25">
      <c r="A36" s="7" t="s">
        <v>33</v>
      </c>
      <c r="B36" s="3">
        <v>1050000</v>
      </c>
      <c r="C36" s="3">
        <v>1594400</v>
      </c>
      <c r="D36" s="35">
        <v>0</v>
      </c>
      <c r="E36" s="35">
        <v>0</v>
      </c>
      <c r="F36" s="35">
        <v>644400</v>
      </c>
      <c r="G36" s="35">
        <v>0</v>
      </c>
      <c r="H36" s="35">
        <v>0</v>
      </c>
      <c r="I36" s="35">
        <v>0</v>
      </c>
      <c r="J36" s="35">
        <f t="shared" ref="J36:J50" si="7">+D36+E36+F36+G36+H36+I36</f>
        <v>644400</v>
      </c>
      <c r="K36" s="23"/>
    </row>
    <row r="37" spans="1:11" x14ac:dyDescent="0.25">
      <c r="A37" s="7" t="s">
        <v>34</v>
      </c>
      <c r="B37" s="3">
        <v>148000</v>
      </c>
      <c r="C37" s="3">
        <v>148000</v>
      </c>
      <c r="D37" s="35">
        <v>0</v>
      </c>
      <c r="E37" s="35">
        <v>62426</v>
      </c>
      <c r="F37" s="35">
        <v>206161.05</v>
      </c>
      <c r="G37" s="35">
        <v>88205.759999999995</v>
      </c>
      <c r="H37" s="35">
        <v>123027.2</v>
      </c>
      <c r="I37" s="35">
        <v>0</v>
      </c>
      <c r="J37" s="35">
        <f t="shared" si="7"/>
        <v>479820.01</v>
      </c>
      <c r="K37" s="23"/>
    </row>
    <row r="38" spans="1:11" x14ac:dyDescent="0.25">
      <c r="A38" s="7" t="s">
        <v>35</v>
      </c>
      <c r="B38" s="3">
        <v>0</v>
      </c>
      <c r="C38" s="3">
        <v>0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f t="shared" si="7"/>
        <v>0</v>
      </c>
      <c r="K38" s="23"/>
    </row>
    <row r="39" spans="1:11" x14ac:dyDescent="0.25">
      <c r="A39" s="7" t="s">
        <v>36</v>
      </c>
      <c r="B39" s="3">
        <v>0</v>
      </c>
      <c r="C39" s="3">
        <v>0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f t="shared" si="7"/>
        <v>0</v>
      </c>
      <c r="K39" s="23"/>
    </row>
    <row r="40" spans="1:11" x14ac:dyDescent="0.25">
      <c r="A40" s="7" t="s">
        <v>37</v>
      </c>
      <c r="B40" s="3">
        <v>0</v>
      </c>
      <c r="C40" s="3">
        <v>0</v>
      </c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35">
        <f t="shared" si="7"/>
        <v>0</v>
      </c>
      <c r="K40" s="23"/>
    </row>
    <row r="41" spans="1:11" x14ac:dyDescent="0.25">
      <c r="A41" s="7" t="s">
        <v>38</v>
      </c>
      <c r="B41" s="3">
        <v>0</v>
      </c>
      <c r="C41" s="3">
        <v>0</v>
      </c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35">
        <f t="shared" si="7"/>
        <v>0</v>
      </c>
      <c r="K41" s="23"/>
    </row>
    <row r="42" spans="1:11" x14ac:dyDescent="0.25">
      <c r="A42" s="7" t="s">
        <v>39</v>
      </c>
      <c r="B42" s="3">
        <v>2300000</v>
      </c>
      <c r="C42" s="3">
        <v>1755600</v>
      </c>
      <c r="D42" s="35">
        <v>0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>
        <f t="shared" si="7"/>
        <v>0</v>
      </c>
      <c r="K42" s="23"/>
    </row>
    <row r="43" spans="1:11" x14ac:dyDescent="0.25">
      <c r="A43" s="7" t="s">
        <v>40</v>
      </c>
      <c r="B43" s="3">
        <v>0</v>
      </c>
      <c r="C43" s="3">
        <v>0</v>
      </c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35">
        <f t="shared" si="7"/>
        <v>0</v>
      </c>
      <c r="K43" s="23"/>
    </row>
    <row r="44" spans="1:11" x14ac:dyDescent="0.25">
      <c r="A44" s="5" t="s">
        <v>41</v>
      </c>
      <c r="B44" s="3">
        <f>+B45+B46+B47+B48+B49+B50</f>
        <v>0</v>
      </c>
      <c r="C44" s="3">
        <f t="shared" ref="C44:F44" si="8">+C45+C46+C47+C48+C49+C50</f>
        <v>0</v>
      </c>
      <c r="D44" s="3">
        <f t="shared" si="8"/>
        <v>0</v>
      </c>
      <c r="E44" s="3">
        <f t="shared" si="8"/>
        <v>0</v>
      </c>
      <c r="F44" s="3">
        <f t="shared" si="8"/>
        <v>0</v>
      </c>
      <c r="G44" s="3">
        <v>0</v>
      </c>
      <c r="H44" s="3">
        <v>0</v>
      </c>
      <c r="I44" s="3">
        <v>0</v>
      </c>
      <c r="J44" s="35">
        <f t="shared" si="7"/>
        <v>0</v>
      </c>
      <c r="K44" s="23"/>
    </row>
    <row r="45" spans="1:11" x14ac:dyDescent="0.25">
      <c r="A45" s="7" t="s">
        <v>42</v>
      </c>
      <c r="B45" s="3">
        <v>0</v>
      </c>
      <c r="C45" s="3">
        <v>0</v>
      </c>
      <c r="D45" s="35">
        <v>0</v>
      </c>
      <c r="E45" s="35">
        <v>0</v>
      </c>
      <c r="F45" s="35">
        <v>0</v>
      </c>
      <c r="G45" s="35">
        <v>0</v>
      </c>
      <c r="H45" s="35">
        <v>0</v>
      </c>
      <c r="I45" s="35">
        <v>0</v>
      </c>
      <c r="J45" s="35">
        <f t="shared" si="7"/>
        <v>0</v>
      </c>
      <c r="K45" s="23"/>
    </row>
    <row r="46" spans="1:11" x14ac:dyDescent="0.25">
      <c r="A46" s="7" t="s">
        <v>43</v>
      </c>
      <c r="B46" s="3">
        <v>0</v>
      </c>
      <c r="C46" s="3">
        <v>0</v>
      </c>
      <c r="D46" s="35">
        <v>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f t="shared" si="7"/>
        <v>0</v>
      </c>
      <c r="K46" s="23"/>
    </row>
    <row r="47" spans="1:11" x14ac:dyDescent="0.25">
      <c r="A47" s="7" t="s">
        <v>44</v>
      </c>
      <c r="B47" s="3">
        <v>0</v>
      </c>
      <c r="C47" s="3">
        <v>0</v>
      </c>
      <c r="D47" s="35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f t="shared" si="7"/>
        <v>0</v>
      </c>
      <c r="K47" s="23"/>
    </row>
    <row r="48" spans="1:11" x14ac:dyDescent="0.25">
      <c r="A48" s="7" t="s">
        <v>45</v>
      </c>
      <c r="B48" s="3">
        <v>0</v>
      </c>
      <c r="C48" s="3">
        <v>0</v>
      </c>
      <c r="D48" s="35">
        <v>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35">
        <f t="shared" si="7"/>
        <v>0</v>
      </c>
      <c r="K48" s="23"/>
    </row>
    <row r="49" spans="1:13" x14ac:dyDescent="0.25">
      <c r="A49" s="7" t="s">
        <v>46</v>
      </c>
      <c r="B49" s="3">
        <v>0</v>
      </c>
      <c r="C49" s="3">
        <v>0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f t="shared" si="7"/>
        <v>0</v>
      </c>
      <c r="K49" s="23"/>
    </row>
    <row r="50" spans="1:13" x14ac:dyDescent="0.25">
      <c r="A50" s="7" t="s">
        <v>47</v>
      </c>
      <c r="B50" s="3">
        <v>0</v>
      </c>
      <c r="C50" s="3">
        <v>0</v>
      </c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5">
        <f t="shared" si="7"/>
        <v>0</v>
      </c>
      <c r="K50" s="23"/>
    </row>
    <row r="51" spans="1:13" x14ac:dyDescent="0.25">
      <c r="A51" s="5" t="s">
        <v>48</v>
      </c>
      <c r="B51" s="9">
        <f>+B52+B53+B54+B55+B56+B57+B58+B59+B60</f>
        <v>11653050</v>
      </c>
      <c r="C51" s="9">
        <f>+C52+C53+C54+C55+C56+C57+C58+C59+C60</f>
        <v>20050550</v>
      </c>
      <c r="D51" s="9">
        <f t="shared" ref="D51:E51" si="9">+D52+D53+D54+D55+D56+D57+D58+D59+D60</f>
        <v>0</v>
      </c>
      <c r="E51" s="9">
        <f t="shared" si="9"/>
        <v>0</v>
      </c>
      <c r="F51" s="9">
        <f>+F52+F53+F54+F55+F56+F57+F58+F59+F60</f>
        <v>855653.53</v>
      </c>
      <c r="G51" s="9">
        <v>0</v>
      </c>
      <c r="H51" s="9">
        <f>+H52+H53+H54+H55+H56+H57+H58+H59+H60</f>
        <v>1821038.6199999999</v>
      </c>
      <c r="I51" s="9">
        <f>+I52+I53+I54+I55+I56+I57+I58+I59+I60</f>
        <v>592306.09</v>
      </c>
      <c r="J51" s="37">
        <f>+D51+E51+F51+G51+H51+I51</f>
        <v>3268998.2399999998</v>
      </c>
      <c r="K51" s="23"/>
    </row>
    <row r="52" spans="1:13" x14ac:dyDescent="0.25">
      <c r="A52" s="7" t="s">
        <v>49</v>
      </c>
      <c r="B52" s="3">
        <v>6500000</v>
      </c>
      <c r="C52" s="3">
        <v>14000000</v>
      </c>
      <c r="D52" s="35">
        <v>0</v>
      </c>
      <c r="E52" s="35">
        <v>0</v>
      </c>
      <c r="F52" s="35">
        <v>0</v>
      </c>
      <c r="G52" s="35">
        <v>0</v>
      </c>
      <c r="H52" s="35">
        <v>1639441.89</v>
      </c>
      <c r="I52" s="35">
        <v>262854.44</v>
      </c>
      <c r="J52" s="35">
        <f t="shared" ref="J52:J69" si="10">+D52+E52+F52+G52+H52+I52</f>
        <v>1902296.3299999998</v>
      </c>
      <c r="K52" s="23"/>
    </row>
    <row r="53" spans="1:13" x14ac:dyDescent="0.25">
      <c r="A53" s="7" t="s">
        <v>50</v>
      </c>
      <c r="B53" s="3">
        <v>670000</v>
      </c>
      <c r="C53" s="3">
        <v>670000</v>
      </c>
      <c r="D53" s="35">
        <v>0</v>
      </c>
      <c r="E53" s="35">
        <v>0</v>
      </c>
      <c r="F53" s="35">
        <v>0</v>
      </c>
      <c r="G53" s="35">
        <v>0</v>
      </c>
      <c r="H53" s="35">
        <v>137490.73000000001</v>
      </c>
      <c r="I53" s="35">
        <v>0</v>
      </c>
      <c r="J53" s="35">
        <f t="shared" si="10"/>
        <v>137490.73000000001</v>
      </c>
      <c r="K53" s="23"/>
    </row>
    <row r="54" spans="1:13" x14ac:dyDescent="0.25">
      <c r="A54" s="7" t="s">
        <v>51</v>
      </c>
      <c r="B54" s="3">
        <v>310000</v>
      </c>
      <c r="C54" s="3">
        <v>310000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f t="shared" si="10"/>
        <v>0</v>
      </c>
      <c r="K54" s="23"/>
      <c r="M54" s="38"/>
    </row>
    <row r="55" spans="1:13" x14ac:dyDescent="0.25">
      <c r="A55" s="7" t="s">
        <v>52</v>
      </c>
      <c r="B55" s="3">
        <v>1900000</v>
      </c>
      <c r="C55" s="3">
        <v>1044346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f t="shared" si="10"/>
        <v>0</v>
      </c>
      <c r="K55" s="23"/>
    </row>
    <row r="56" spans="1:13" x14ac:dyDescent="0.25">
      <c r="A56" s="7" t="s">
        <v>53</v>
      </c>
      <c r="B56" s="3">
        <v>1516050</v>
      </c>
      <c r="C56" s="3">
        <v>1571704</v>
      </c>
      <c r="D56" s="35">
        <v>0</v>
      </c>
      <c r="E56" s="35">
        <v>0</v>
      </c>
      <c r="F56" s="35">
        <v>855653.53</v>
      </c>
      <c r="G56" s="35">
        <v>0</v>
      </c>
      <c r="H56" s="35">
        <v>44106</v>
      </c>
      <c r="I56" s="35">
        <v>77451.649999999994</v>
      </c>
      <c r="J56" s="35">
        <f t="shared" si="10"/>
        <v>977211.18</v>
      </c>
      <c r="K56" s="23"/>
    </row>
    <row r="57" spans="1:13" x14ac:dyDescent="0.25">
      <c r="A57" s="7" t="s">
        <v>54</v>
      </c>
      <c r="B57" s="3">
        <v>300000</v>
      </c>
      <c r="C57" s="3">
        <v>1800000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f t="shared" si="10"/>
        <v>0</v>
      </c>
      <c r="K57" s="23"/>
    </row>
    <row r="58" spans="1:13" x14ac:dyDescent="0.25">
      <c r="A58" s="7" t="s">
        <v>55</v>
      </c>
      <c r="B58" s="3">
        <v>0</v>
      </c>
      <c r="C58" s="3">
        <v>0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f t="shared" si="10"/>
        <v>0</v>
      </c>
      <c r="K58" s="23"/>
    </row>
    <row r="59" spans="1:13" x14ac:dyDescent="0.25">
      <c r="A59" s="7" t="s">
        <v>56</v>
      </c>
      <c r="B59" s="3">
        <v>157000</v>
      </c>
      <c r="C59" s="3">
        <v>354500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252000</v>
      </c>
      <c r="J59" s="35">
        <f t="shared" si="10"/>
        <v>252000</v>
      </c>
      <c r="K59" s="23"/>
    </row>
    <row r="60" spans="1:13" x14ac:dyDescent="0.25">
      <c r="A60" s="7" t="s">
        <v>57</v>
      </c>
      <c r="B60" s="3">
        <v>300000</v>
      </c>
      <c r="C60" s="3">
        <v>300000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f t="shared" si="10"/>
        <v>0</v>
      </c>
      <c r="K60" s="23"/>
    </row>
    <row r="61" spans="1:13" x14ac:dyDescent="0.25">
      <c r="A61" s="10" t="s">
        <v>58</v>
      </c>
      <c r="B61" s="9">
        <f>+B62+B63+B64+B65</f>
        <v>0</v>
      </c>
      <c r="C61" s="9">
        <f t="shared" ref="C61:F61" si="11">+C62+C63+C64+C65</f>
        <v>0</v>
      </c>
      <c r="D61" s="9">
        <f t="shared" si="11"/>
        <v>0</v>
      </c>
      <c r="E61" s="9">
        <f t="shared" si="11"/>
        <v>0</v>
      </c>
      <c r="F61" s="9">
        <f t="shared" si="11"/>
        <v>0</v>
      </c>
      <c r="G61" s="9">
        <v>0</v>
      </c>
      <c r="H61" s="9">
        <v>0</v>
      </c>
      <c r="I61" s="9">
        <v>0</v>
      </c>
      <c r="J61" s="35">
        <f t="shared" si="10"/>
        <v>0</v>
      </c>
      <c r="K61" s="23"/>
    </row>
    <row r="62" spans="1:13" x14ac:dyDescent="0.25">
      <c r="A62" s="7" t="s">
        <v>59</v>
      </c>
      <c r="B62" s="3">
        <v>0</v>
      </c>
      <c r="C62" s="3">
        <v>0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f t="shared" si="10"/>
        <v>0</v>
      </c>
      <c r="K62" s="23"/>
    </row>
    <row r="63" spans="1:13" x14ac:dyDescent="0.25">
      <c r="A63" s="7" t="s">
        <v>60</v>
      </c>
      <c r="B63" s="3">
        <v>0</v>
      </c>
      <c r="C63" s="3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f t="shared" si="10"/>
        <v>0</v>
      </c>
      <c r="K63" s="23"/>
    </row>
    <row r="64" spans="1:13" x14ac:dyDescent="0.25">
      <c r="A64" s="7" t="s">
        <v>61</v>
      </c>
      <c r="B64" s="3">
        <v>0</v>
      </c>
      <c r="C64" s="3">
        <v>0</v>
      </c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f t="shared" si="10"/>
        <v>0</v>
      </c>
      <c r="K64" s="23"/>
    </row>
    <row r="65" spans="1:15" x14ac:dyDescent="0.25">
      <c r="A65" s="7" t="s">
        <v>62</v>
      </c>
      <c r="B65" s="3">
        <v>0</v>
      </c>
      <c r="C65" s="3">
        <v>0</v>
      </c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5">
        <f t="shared" si="10"/>
        <v>0</v>
      </c>
      <c r="K65" s="23"/>
    </row>
    <row r="66" spans="1:15" x14ac:dyDescent="0.25">
      <c r="A66" s="4" t="s">
        <v>63</v>
      </c>
      <c r="B66" s="11">
        <f>+B67</f>
        <v>0</v>
      </c>
      <c r="C66" s="11">
        <f t="shared" ref="C66:F66" si="12">+C67</f>
        <v>0</v>
      </c>
      <c r="D66" s="11">
        <f t="shared" si="12"/>
        <v>0</v>
      </c>
      <c r="E66" s="11">
        <f t="shared" si="12"/>
        <v>0</v>
      </c>
      <c r="F66" s="11">
        <f t="shared" si="12"/>
        <v>0</v>
      </c>
      <c r="G66" s="11">
        <v>0</v>
      </c>
      <c r="H66" s="11">
        <v>0</v>
      </c>
      <c r="I66" s="11">
        <v>0</v>
      </c>
      <c r="J66" s="35">
        <f t="shared" si="10"/>
        <v>0</v>
      </c>
      <c r="K66" s="23"/>
    </row>
    <row r="67" spans="1:15" x14ac:dyDescent="0.25">
      <c r="A67" s="5" t="s">
        <v>64</v>
      </c>
      <c r="B67" s="20">
        <f>+B68+B69</f>
        <v>0</v>
      </c>
      <c r="C67" s="20">
        <f t="shared" ref="C67:F67" si="13">+C68+C69</f>
        <v>0</v>
      </c>
      <c r="D67" s="20">
        <f t="shared" si="13"/>
        <v>0</v>
      </c>
      <c r="E67" s="20">
        <f t="shared" si="13"/>
        <v>0</v>
      </c>
      <c r="F67" s="20">
        <f t="shared" si="13"/>
        <v>0</v>
      </c>
      <c r="G67" s="20">
        <v>0</v>
      </c>
      <c r="H67" s="20">
        <v>0</v>
      </c>
      <c r="I67" s="20">
        <v>0</v>
      </c>
      <c r="J67" s="35">
        <f t="shared" si="10"/>
        <v>0</v>
      </c>
      <c r="K67" s="23"/>
    </row>
    <row r="68" spans="1:15" x14ac:dyDescent="0.25">
      <c r="A68" s="7" t="s">
        <v>65</v>
      </c>
      <c r="B68" s="19">
        <v>0</v>
      </c>
      <c r="C68" s="19">
        <v>0</v>
      </c>
      <c r="D68" s="35">
        <v>0</v>
      </c>
      <c r="E68" s="35">
        <v>0</v>
      </c>
      <c r="F68" s="35">
        <v>0</v>
      </c>
      <c r="G68" s="35">
        <v>0</v>
      </c>
      <c r="H68" s="35">
        <v>0</v>
      </c>
      <c r="I68" s="35">
        <v>0</v>
      </c>
      <c r="J68" s="35">
        <f t="shared" si="10"/>
        <v>0</v>
      </c>
      <c r="K68" s="23"/>
    </row>
    <row r="69" spans="1:15" x14ac:dyDescent="0.25">
      <c r="A69" s="7" t="s">
        <v>66</v>
      </c>
      <c r="B69" s="3">
        <v>0</v>
      </c>
      <c r="C69" s="3">
        <v>0</v>
      </c>
      <c r="D69" s="35"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f t="shared" si="10"/>
        <v>0</v>
      </c>
      <c r="K69" s="23"/>
    </row>
    <row r="70" spans="1:15" x14ac:dyDescent="0.25">
      <c r="A70" s="33" t="s">
        <v>67</v>
      </c>
      <c r="B70" s="24">
        <f>+B9+B15+B25+B35+B44+B51+B61+B67</f>
        <v>692073784</v>
      </c>
      <c r="C70" s="24">
        <f>+C9+C15+C25+C35+C44+C51+C61+C67</f>
        <v>740414605.38999999</v>
      </c>
      <c r="D70" s="24">
        <f t="shared" ref="D70:J70" si="14">+D9+D15+D25+D35+D44+D51+D61+D67</f>
        <v>39961650.950000003</v>
      </c>
      <c r="E70" s="24">
        <f t="shared" si="14"/>
        <v>45087897.780000009</v>
      </c>
      <c r="F70" s="24">
        <f t="shared" si="14"/>
        <v>53183261.299999997</v>
      </c>
      <c r="G70" s="24">
        <f t="shared" si="14"/>
        <v>37358603.780000001</v>
      </c>
      <c r="H70" s="24">
        <f t="shared" ref="H70:I70" si="15">+H9+H15+H25+H35+H44+H51+H61+H67</f>
        <v>71290041.730000004</v>
      </c>
      <c r="I70" s="24">
        <f t="shared" si="15"/>
        <v>45551394.920000002</v>
      </c>
      <c r="J70" s="24">
        <f t="shared" si="14"/>
        <v>292432850.46000004</v>
      </c>
      <c r="K70" s="23"/>
      <c r="L70" s="23"/>
      <c r="M70" s="23"/>
    </row>
    <row r="71" spans="1:15" x14ac:dyDescent="0.25">
      <c r="A71" s="1" t="s">
        <v>68</v>
      </c>
      <c r="B71" s="12"/>
      <c r="D71" s="23"/>
      <c r="E71" s="23"/>
      <c r="F71" s="23"/>
      <c r="G71" s="23"/>
      <c r="H71" s="23"/>
      <c r="I71" s="23"/>
      <c r="K71" s="23"/>
    </row>
    <row r="72" spans="1:15" x14ac:dyDescent="0.25">
      <c r="B72" s="12"/>
      <c r="D72" s="23"/>
      <c r="E72" s="23"/>
      <c r="F72" s="23"/>
      <c r="G72" s="23"/>
      <c r="H72" s="23"/>
      <c r="I72" s="23"/>
      <c r="K72" s="23"/>
    </row>
    <row r="73" spans="1:15" x14ac:dyDescent="0.25">
      <c r="B73" s="12"/>
      <c r="C73" s="8"/>
      <c r="D73" s="23"/>
      <c r="E73" s="23"/>
      <c r="F73" s="23"/>
      <c r="G73" s="23"/>
      <c r="H73" s="23"/>
      <c r="I73" s="23"/>
      <c r="K73" s="23"/>
    </row>
    <row r="74" spans="1:15" x14ac:dyDescent="0.25">
      <c r="B74" s="12"/>
      <c r="D74" s="23"/>
      <c r="E74" s="23"/>
      <c r="F74" s="23"/>
      <c r="G74" s="23"/>
      <c r="H74" s="23"/>
      <c r="I74" s="23"/>
      <c r="K74" s="23"/>
    </row>
    <row r="75" spans="1:15" x14ac:dyDescent="0.25">
      <c r="B75" s="12"/>
      <c r="D75" s="23"/>
      <c r="E75" s="23"/>
      <c r="F75" s="23"/>
      <c r="G75" s="23"/>
      <c r="H75" s="23"/>
      <c r="I75" s="23"/>
      <c r="K75" s="23"/>
    </row>
    <row r="76" spans="1:15" x14ac:dyDescent="0.25">
      <c r="A76" s="13"/>
      <c r="B76" s="12"/>
      <c r="D76" s="23"/>
      <c r="E76" s="23"/>
      <c r="F76" s="23"/>
      <c r="G76" s="23"/>
      <c r="H76" s="23"/>
      <c r="I76" s="23"/>
      <c r="K76" s="23"/>
    </row>
    <row r="77" spans="1:15" x14ac:dyDescent="0.25">
      <c r="A77" s="14" t="s">
        <v>79</v>
      </c>
      <c r="B77" s="14"/>
      <c r="C77" s="14"/>
      <c r="D77" s="14" t="s">
        <v>82</v>
      </c>
      <c r="E77" s="14"/>
      <c r="F77" s="14"/>
      <c r="G77" s="14" t="s">
        <v>79</v>
      </c>
      <c r="H77" s="14"/>
      <c r="I77" s="14"/>
      <c r="J77" s="1"/>
      <c r="K77" s="23"/>
      <c r="L77" s="14"/>
      <c r="M77" s="1"/>
      <c r="N77" s="1"/>
    </row>
    <row r="78" spans="1:15" x14ac:dyDescent="0.25">
      <c r="A78" s="15" t="s">
        <v>84</v>
      </c>
      <c r="B78" s="15"/>
      <c r="C78" s="15"/>
      <c r="D78" s="15"/>
      <c r="E78" s="15"/>
      <c r="F78" s="43"/>
      <c r="G78" s="43"/>
      <c r="H78" s="43"/>
      <c r="I78" s="43"/>
      <c r="J78" s="15"/>
      <c r="K78" s="1"/>
      <c r="L78" s="23"/>
      <c r="M78" s="15"/>
      <c r="N78" s="1"/>
      <c r="O78" s="1"/>
    </row>
    <row r="79" spans="1:15" x14ac:dyDescent="0.25">
      <c r="A79" s="15" t="s">
        <v>83</v>
      </c>
      <c r="B79" s="15"/>
      <c r="C79" s="15"/>
      <c r="D79" s="15"/>
      <c r="E79" s="15"/>
      <c r="F79" s="43"/>
      <c r="G79" s="43"/>
      <c r="H79" s="43"/>
      <c r="I79" s="43"/>
      <c r="J79" s="15"/>
      <c r="K79" s="15"/>
      <c r="L79" s="23"/>
      <c r="M79" s="15"/>
      <c r="N79" s="1"/>
      <c r="O79" s="1"/>
    </row>
    <row r="80" spans="1:15" x14ac:dyDescent="0.25">
      <c r="B80" s="12"/>
      <c r="D80" s="23"/>
      <c r="E80" s="23"/>
      <c r="F80" s="15"/>
      <c r="G80" s="15"/>
      <c r="H80" s="15"/>
      <c r="I80" s="15"/>
      <c r="J80" s="15"/>
      <c r="K80" s="23"/>
    </row>
    <row r="81" spans="1:11" x14ac:dyDescent="0.25">
      <c r="B81" s="12"/>
      <c r="D81" s="23"/>
      <c r="E81" s="23"/>
      <c r="F81" s="23"/>
      <c r="G81" s="23"/>
      <c r="H81" s="23"/>
      <c r="I81" s="23"/>
      <c r="K81" s="23"/>
    </row>
    <row r="82" spans="1:11" x14ac:dyDescent="0.25">
      <c r="A82" s="53" t="s">
        <v>69</v>
      </c>
      <c r="B82" s="53"/>
      <c r="C82" s="53"/>
      <c r="D82" s="53"/>
      <c r="E82" s="53"/>
      <c r="F82" s="53"/>
      <c r="G82" s="53"/>
      <c r="H82" s="53"/>
      <c r="I82" s="53"/>
      <c r="J82" s="53"/>
      <c r="K82" s="23"/>
    </row>
    <row r="83" spans="1:11" x14ac:dyDescent="0.25">
      <c r="A83" s="44" t="s">
        <v>70</v>
      </c>
      <c r="B83" s="44"/>
      <c r="C83" s="44"/>
      <c r="D83" s="44"/>
      <c r="E83" s="44"/>
      <c r="F83" s="44"/>
      <c r="G83" s="44"/>
      <c r="H83" s="44"/>
      <c r="I83" s="44"/>
      <c r="J83" s="44"/>
      <c r="K83" s="23"/>
    </row>
    <row r="84" spans="1:11" x14ac:dyDescent="0.25">
      <c r="A84" s="44" t="s">
        <v>71</v>
      </c>
      <c r="B84" s="44"/>
      <c r="C84" s="44"/>
      <c r="D84" s="44"/>
      <c r="E84" s="44"/>
      <c r="F84" s="44"/>
      <c r="G84" s="44"/>
      <c r="H84" s="44"/>
      <c r="I84" s="44"/>
      <c r="J84" s="44"/>
      <c r="K84" s="23"/>
    </row>
    <row r="85" spans="1:11" x14ac:dyDescent="0.25">
      <c r="B85" s="12"/>
      <c r="D85" s="23"/>
      <c r="E85" s="23"/>
      <c r="F85" s="23"/>
      <c r="G85" s="23"/>
      <c r="H85" s="23"/>
      <c r="I85" s="23"/>
      <c r="K85" s="23"/>
    </row>
    <row r="86" spans="1:11" x14ac:dyDescent="0.25">
      <c r="B86" s="12"/>
      <c r="D86" s="23"/>
      <c r="E86" s="23"/>
      <c r="F86" s="23"/>
      <c r="G86" s="23"/>
      <c r="H86" s="23"/>
      <c r="I86" s="23"/>
      <c r="K86" s="23"/>
    </row>
    <row r="87" spans="1:11" x14ac:dyDescent="0.25">
      <c r="B87" s="12"/>
      <c r="D87" s="23"/>
      <c r="E87" s="23"/>
      <c r="F87" s="23"/>
      <c r="G87" s="23"/>
      <c r="H87" s="23"/>
      <c r="I87" s="23"/>
      <c r="K87" s="23"/>
    </row>
    <row r="88" spans="1:11" x14ac:dyDescent="0.25">
      <c r="B88" s="12"/>
      <c r="D88" s="23"/>
      <c r="E88" s="23"/>
      <c r="F88" s="23"/>
      <c r="G88" s="23"/>
      <c r="H88" s="23"/>
      <c r="I88" s="23"/>
      <c r="K88" s="23"/>
    </row>
    <row r="89" spans="1:11" x14ac:dyDescent="0.25">
      <c r="B89" s="12"/>
      <c r="D89" s="23"/>
      <c r="E89" s="23"/>
      <c r="F89" s="23"/>
      <c r="G89" s="23"/>
      <c r="H89" s="23"/>
      <c r="I89" s="23"/>
      <c r="K89" s="23"/>
    </row>
    <row r="90" spans="1:11" x14ac:dyDescent="0.25">
      <c r="B90" s="12"/>
      <c r="D90" s="23"/>
      <c r="E90" s="23"/>
      <c r="F90" s="23"/>
      <c r="G90" s="23"/>
      <c r="H90" s="23"/>
      <c r="I90" s="23"/>
      <c r="K90" s="23"/>
    </row>
    <row r="91" spans="1:11" x14ac:dyDescent="0.25">
      <c r="A91" s="15"/>
      <c r="B91" s="16"/>
      <c r="D91" s="23"/>
      <c r="E91" s="23"/>
      <c r="F91" s="23"/>
      <c r="G91" s="23"/>
      <c r="H91" s="23"/>
      <c r="I91" s="23"/>
      <c r="K91" s="23"/>
    </row>
    <row r="92" spans="1:11" ht="15.75" x14ac:dyDescent="0.25">
      <c r="A92" s="17"/>
      <c r="B92" s="17"/>
      <c r="D92" s="23"/>
      <c r="E92" s="23"/>
      <c r="F92" s="23"/>
      <c r="G92" s="23"/>
      <c r="H92" s="23"/>
      <c r="I92" s="23"/>
      <c r="K92" s="23"/>
    </row>
    <row r="93" spans="1:11" x14ac:dyDescent="0.25">
      <c r="D93" s="23"/>
      <c r="E93" s="23"/>
      <c r="F93" s="23"/>
      <c r="G93" s="23"/>
      <c r="H93" s="23"/>
      <c r="I93" s="23"/>
    </row>
    <row r="94" spans="1:11" x14ac:dyDescent="0.25">
      <c r="D94" s="23"/>
      <c r="E94" s="23"/>
      <c r="F94" s="23"/>
      <c r="G94" s="23"/>
      <c r="H94" s="23"/>
      <c r="I94" s="23"/>
    </row>
    <row r="95" spans="1:11" x14ac:dyDescent="0.25">
      <c r="A95" s="12"/>
      <c r="B95" s="12"/>
      <c r="C95" s="14"/>
      <c r="D95" s="23"/>
      <c r="E95" s="23"/>
      <c r="F95" s="23"/>
      <c r="G95" s="23"/>
      <c r="H95" s="23"/>
      <c r="I95" s="23"/>
    </row>
    <row r="96" spans="1:11" x14ac:dyDescent="0.25">
      <c r="A96" s="12"/>
      <c r="B96" s="12"/>
      <c r="C96" s="15"/>
      <c r="D96" s="23"/>
      <c r="E96" s="23"/>
      <c r="F96" s="23"/>
      <c r="G96" s="23"/>
      <c r="H96" s="23"/>
      <c r="I96" s="23"/>
    </row>
    <row r="97" spans="1:9" x14ac:dyDescent="0.25">
      <c r="C97" s="15"/>
      <c r="D97" s="23"/>
      <c r="E97" s="23"/>
      <c r="F97" s="23"/>
      <c r="G97" s="23"/>
      <c r="H97" s="23"/>
      <c r="I97" s="23"/>
    </row>
    <row r="98" spans="1:9" x14ac:dyDescent="0.25">
      <c r="D98" s="23"/>
      <c r="E98" s="23"/>
      <c r="F98" s="23"/>
      <c r="G98" s="23"/>
      <c r="H98" s="23"/>
      <c r="I98" s="23"/>
    </row>
    <row r="99" spans="1:9" x14ac:dyDescent="0.25">
      <c r="D99" s="23"/>
      <c r="E99" s="23"/>
      <c r="F99" s="23"/>
      <c r="G99" s="23"/>
      <c r="H99" s="23"/>
      <c r="I99" s="23"/>
    </row>
    <row r="100" spans="1:9" x14ac:dyDescent="0.25">
      <c r="D100" s="23"/>
      <c r="E100" s="23"/>
      <c r="F100" s="23"/>
      <c r="G100" s="23"/>
      <c r="H100" s="23"/>
      <c r="I100" s="23"/>
    </row>
    <row r="101" spans="1:9" x14ac:dyDescent="0.25">
      <c r="A101" s="12"/>
    </row>
    <row r="102" spans="1:9" x14ac:dyDescent="0.25">
      <c r="A102" s="12"/>
      <c r="C102" s="18"/>
    </row>
    <row r="103" spans="1:9" x14ac:dyDescent="0.25">
      <c r="C103" s="16"/>
    </row>
    <row r="104" spans="1:9" x14ac:dyDescent="0.25">
      <c r="C104" s="16"/>
    </row>
    <row r="110" spans="1:9" x14ac:dyDescent="0.25">
      <c r="C110" s="16"/>
    </row>
    <row r="114" spans="3:3" x14ac:dyDescent="0.25">
      <c r="C114" s="12"/>
    </row>
    <row r="115" spans="3:3" x14ac:dyDescent="0.25">
      <c r="C115" s="12"/>
    </row>
    <row r="171" spans="11:11" x14ac:dyDescent="0.25">
      <c r="K171">
        <v>88205.759999999995</v>
      </c>
    </row>
    <row r="176" spans="11:11" x14ac:dyDescent="0.25">
      <c r="K176">
        <v>88205.759999999995</v>
      </c>
    </row>
    <row r="201" spans="11:11" x14ac:dyDescent="0.25">
      <c r="K201">
        <v>37358603.780000001</v>
      </c>
    </row>
  </sheetData>
  <mergeCells count="12">
    <mergeCell ref="A1:J1"/>
    <mergeCell ref="A2:J2"/>
    <mergeCell ref="A3:J3"/>
    <mergeCell ref="A4:J4"/>
    <mergeCell ref="A5:J5"/>
    <mergeCell ref="A84:J84"/>
    <mergeCell ref="D6:J6"/>
    <mergeCell ref="A6:A7"/>
    <mergeCell ref="B6:B7"/>
    <mergeCell ref="C6:C7"/>
    <mergeCell ref="A82:J82"/>
    <mergeCell ref="A83:J83"/>
  </mergeCells>
  <pageMargins left="0.23622047244094491" right="0.23622047244094491" top="0.74803149606299213" bottom="0.74803149606299213" header="0.31496062992125984" footer="0.31496062992125984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APROBADO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Josefina Coats</cp:lastModifiedBy>
  <cp:lastPrinted>2025-06-03T15:13:09Z</cp:lastPrinted>
  <dcterms:created xsi:type="dcterms:W3CDTF">2025-01-08T18:18:37Z</dcterms:created>
  <dcterms:modified xsi:type="dcterms:W3CDTF">2025-07-01T12:52:36Z</dcterms:modified>
</cp:coreProperties>
</file>