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gando\Downloads\"/>
    </mc:Choice>
  </mc:AlternateContent>
  <xr:revisionPtr revIDLastSave="0" documentId="13_ncr:1_{0A2BC997-9921-4395-AF7D-AB0814713CD5}" xr6:coauthVersionLast="36" xr6:coauthVersionMax="36" xr10:uidLastSave="{00000000-0000-0000-0000-000000000000}"/>
  <bookViews>
    <workbookView xWindow="0" yWindow="0" windowWidth="20490" windowHeight="7245" xr2:uid="{129648EA-3029-45BF-B8AC-82E3D72ABB71}"/>
  </bookViews>
  <sheets>
    <sheet name="PRESUPUESTO APROBADO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1" l="1"/>
  <c r="H35" i="1" l="1"/>
  <c r="H28" i="1"/>
  <c r="H26" i="1"/>
  <c r="H25" i="1"/>
  <c r="H23" i="1"/>
  <c r="H22" i="1"/>
  <c r="H21" i="1"/>
  <c r="H20" i="1"/>
  <c r="H18" i="1"/>
  <c r="H16" i="1"/>
  <c r="H15" i="1"/>
  <c r="H14" i="1"/>
  <c r="H12" i="1"/>
  <c r="H11" i="1"/>
  <c r="H10" i="1"/>
  <c r="H9" i="1"/>
  <c r="G35" i="1"/>
  <c r="G25" i="1"/>
  <c r="G15" i="1"/>
  <c r="G9" i="1"/>
  <c r="D51" i="1" l="1"/>
  <c r="D67" i="1"/>
  <c r="D66" i="1" s="1"/>
  <c r="E25" i="1"/>
  <c r="F25" i="1"/>
  <c r="D25" i="1"/>
  <c r="F51" i="1"/>
  <c r="F35" i="1"/>
  <c r="H67" i="1"/>
  <c r="H66" i="1" s="1"/>
  <c r="F67" i="1"/>
  <c r="F66" i="1" s="1"/>
  <c r="E67" i="1"/>
  <c r="E66" i="1" s="1"/>
  <c r="C67" i="1"/>
  <c r="C66" i="1" s="1"/>
  <c r="H61" i="1"/>
  <c r="F61" i="1"/>
  <c r="E61" i="1"/>
  <c r="D61" i="1"/>
  <c r="C61" i="1"/>
  <c r="H44" i="1"/>
  <c r="F44" i="1"/>
  <c r="E44" i="1"/>
  <c r="D44" i="1"/>
  <c r="C44" i="1"/>
  <c r="C51" i="1"/>
  <c r="E35" i="1"/>
  <c r="D35" i="1"/>
  <c r="C35" i="1"/>
  <c r="E51" i="1"/>
  <c r="H51" i="1"/>
  <c r="H34" i="1"/>
  <c r="H33" i="1"/>
  <c r="H32" i="1"/>
  <c r="H31" i="1"/>
  <c r="H30" i="1"/>
  <c r="H29" i="1"/>
  <c r="H27" i="1"/>
  <c r="H24" i="1"/>
  <c r="H19" i="1"/>
  <c r="H17" i="1"/>
  <c r="H13" i="1"/>
  <c r="D9" i="1"/>
  <c r="E9" i="1"/>
  <c r="F9" i="1"/>
  <c r="F15" i="1"/>
  <c r="C25" i="1"/>
  <c r="C15" i="1"/>
  <c r="B67" i="1"/>
  <c r="B66" i="1" s="1"/>
  <c r="B61" i="1"/>
  <c r="B51" i="1"/>
  <c r="B44" i="1"/>
  <c r="B35" i="1"/>
  <c r="B25" i="1"/>
  <c r="B15" i="1"/>
  <c r="B9" i="1"/>
  <c r="B70" i="1" l="1"/>
  <c r="C9" i="1"/>
  <c r="C70" i="1" s="1"/>
  <c r="F70" i="1"/>
  <c r="H36" i="1" l="1"/>
  <c r="E15" i="1"/>
  <c r="E70" i="1" s="1"/>
  <c r="D15" i="1" l="1"/>
  <c r="H70" i="1" l="1"/>
  <c r="D70" i="1"/>
</calcChain>
</file>

<file path=xl/sharedStrings.xml><?xml version="1.0" encoding="utf-8"?>
<sst xmlns="http://schemas.openxmlformats.org/spreadsheetml/2006/main" count="84" uniqueCount="84">
  <si>
    <t xml:space="preserve">Superintendencia de Seguros </t>
  </si>
  <si>
    <t>Año 2025</t>
  </si>
  <si>
    <t>En RD$</t>
  </si>
  <si>
    <t>DETALLE</t>
  </si>
  <si>
    <t>Presupuesto Aprobado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</si>
  <si>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</si>
  <si>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</si>
  <si>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</si>
  <si>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</si>
  <si>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</si>
  <si>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</si>
  <si>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</si>
  <si>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</si>
  <si>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</si>
  <si>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</si>
  <si>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</si>
  <si>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</si>
  <si>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</si>
  <si>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</si>
  <si>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</si>
  <si>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</si>
  <si>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</si>
  <si>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</si>
  <si>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</si>
  <si>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</si>
  <si>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</si>
  <si>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</si>
  <si>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</si>
  <si>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</si>
  <si>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</si>
  <si>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</si>
  <si>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</si>
  <si>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</si>
  <si>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</si>
  <si>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</si>
  <si>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</si>
  <si>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</si>
  <si>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</si>
  <si>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</si>
  <si>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</si>
  <si>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</si>
  <si>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</si>
  <si>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</si>
  <si>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</si>
  <si>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</si>
  <si>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</si>
  <si>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</si>
  <si>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</si>
  <si>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</si>
  <si>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</si>
  <si>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</si>
  <si>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</si>
  <si>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</si>
  <si>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</si>
  <si>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</si>
  <si>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</si>
  <si>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</si>
  <si>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</si>
  <si>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</si>
  <si>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</si>
  <si>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</si>
  <si>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</si>
  <si>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</si>
  <si>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</si>
  <si>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</si>
  <si>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</si>
  <si>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</si>
  <si>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TOTAL GASTOS Y APLICACIONES FINANCIERAS</t>
  </si>
  <si>
    <t>Fuente: Departamento Administrativo y Financiero</t>
  </si>
  <si>
    <t>____________________________________________</t>
  </si>
  <si>
    <t>JULIO CESAR VALENTIN JIMINIAN</t>
  </si>
  <si>
    <t xml:space="preserve">  SUPERINTENDENTE DE SEGUROS</t>
  </si>
  <si>
    <t xml:space="preserve">Gasto devengado </t>
  </si>
  <si>
    <t xml:space="preserve">Enero </t>
  </si>
  <si>
    <t xml:space="preserve">Total </t>
  </si>
  <si>
    <t>Presupuesto Modificado</t>
  </si>
  <si>
    <t xml:space="preserve">Presupuesto de Gasto y Aplicaciones Financieras </t>
  </si>
  <si>
    <t>Febrero</t>
  </si>
  <si>
    <t>Marzo</t>
  </si>
  <si>
    <t>___________________________________                                                                                                                                                                                                                                                              _______________________________________</t>
  </si>
  <si>
    <t xml:space="preserve">      JOSEFINA COATS HERNANDEZ                                                                                                                                                                                                                                                                                    JORGE LUIS CEBALLOS</t>
  </si>
  <si>
    <t xml:space="preserve">     ENCARGADA DE PRESUPUESTO                                                                                                                                                                                                                                                                                 DIRECTOR FINANCIERO</t>
  </si>
  <si>
    <t>ABRIL</t>
  </si>
  <si>
    <t>Correspondiente al mes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</si>
</sst>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0" tint="-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165" fontId="6" fillId="0" borderId="3" xfId="0" applyNumberFormat="1" applyFont="1" applyBorder="1"/>
    <xf numFmtId="164" fontId="4" fillId="0" borderId="0" xfId="1" applyFont="1"/>
    <xf numFmtId="0" fontId="6" fillId="0" borderId="3" xfId="0" applyFont="1" applyBorder="1" applyAlignment="1">
      <alignment horizontal="left"/>
    </xf>
    <xf numFmtId="0" fontId="6" fillId="0" borderId="0" xfId="0" applyFont="1" applyAlignment="1">
      <alignment horizontal="left" indent="1"/>
    </xf>
    <xf numFmtId="165" fontId="6" fillId="0" borderId="0" xfId="0" applyNumberFormat="1" applyFont="1"/>
    <xf numFmtId="0" fontId="4" fillId="0" borderId="0" xfId="0" applyFont="1" applyAlignment="1">
      <alignment horizontal="left" indent="2"/>
    </xf>
    <xf numFmtId="4" fontId="4" fillId="0" borderId="0" xfId="0" applyNumberFormat="1" applyFont="1"/>
    <xf numFmtId="164" fontId="6" fillId="0" borderId="0" xfId="1" applyFont="1"/>
    <xf numFmtId="0" fontId="6" fillId="0" borderId="0" xfId="0" applyFont="1" applyAlignment="1">
      <alignment horizontal="left" vertical="center" indent="1"/>
    </xf>
    <xf numFmtId="164" fontId="6" fillId="0" borderId="3" xfId="1" applyFont="1" applyBorder="1"/>
    <xf numFmtId="166" fontId="4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4" fillId="0" borderId="0" xfId="1" applyFont="1" applyFill="1"/>
    <xf numFmtId="164" fontId="6" fillId="0" borderId="0" xfId="1" applyFont="1" applyFill="1"/>
    <xf numFmtId="0" fontId="4" fillId="0" borderId="0" xfId="0" applyFont="1" applyFill="1"/>
    <xf numFmtId="0" fontId="0" fillId="0" borderId="0" xfId="0" applyFill="1"/>
    <xf numFmtId="4" fontId="0" fillId="0" borderId="0" xfId="0" applyNumberFormat="1"/>
    <xf numFmtId="164" fontId="5" fillId="2" borderId="4" xfId="1" applyFont="1" applyFill="1" applyBorder="1"/>
    <xf numFmtId="0" fontId="11" fillId="0" borderId="0" xfId="0" applyFont="1" applyBorder="1" applyAlignment="1">
      <alignment horizontal="left" vertical="center" indent="30"/>
    </xf>
    <xf numFmtId="0" fontId="12" fillId="0" borderId="0" xfId="0" applyFont="1" applyBorder="1" applyAlignment="1">
      <alignment horizontal="left" vertical="top" wrapText="1" indent="26" readingOrder="1"/>
    </xf>
    <xf numFmtId="0" fontId="12" fillId="0" borderId="0" xfId="0" applyFont="1" applyBorder="1" applyAlignment="1">
      <alignment horizontal="left" vertical="top" wrapText="1" indent="41" readingOrder="1"/>
    </xf>
    <xf numFmtId="0" fontId="14" fillId="3" borderId="0" xfId="0" applyFont="1" applyFill="1" applyAlignment="1">
      <alignment horizontal="center"/>
    </xf>
    <xf numFmtId="0" fontId="4" fillId="0" borderId="0" xfId="0" applyFont="1" applyFill="1" applyAlignment="1">
      <alignment horizontal="left" indent="2"/>
    </xf>
    <xf numFmtId="0" fontId="14" fillId="3" borderId="0" xfId="0" applyFont="1" applyFill="1" applyAlignment="1">
      <alignment horizontal="center"/>
    </xf>
    <xf numFmtId="0" fontId="4" fillId="0" borderId="0" xfId="0" applyFont="1" applyFill="1" applyAlignment="1">
      <alignment horizontal="left" wrapText="1" indent="2"/>
    </xf>
    <xf numFmtId="0" fontId="4" fillId="0" borderId="0" xfId="0" applyFont="1" applyAlignment="1">
      <alignment horizontal="left" wrapText="1" indent="2"/>
    </xf>
    <xf numFmtId="0" fontId="5" fillId="2" borderId="4" xfId="0" applyFont="1" applyFill="1" applyBorder="1" applyAlignment="1">
      <alignment vertical="center"/>
    </xf>
    <xf numFmtId="164" fontId="0" fillId="0" borderId="0" xfId="1" applyFont="1" applyFill="1"/>
    <xf numFmtId="164" fontId="0" fillId="0" borderId="0" xfId="1" applyFont="1"/>
    <xf numFmtId="164" fontId="10" fillId="0" borderId="0" xfId="1" applyFont="1" applyFill="1"/>
    <xf numFmtId="164" fontId="10" fillId="0" borderId="0" xfId="1" applyFont="1"/>
    <xf numFmtId="164" fontId="0" fillId="0" borderId="0" xfId="0" applyNumberFormat="1"/>
    <xf numFmtId="43" fontId="8" fillId="0" borderId="0" xfId="0" applyNumberFormat="1" applyFont="1" applyFill="1" applyBorder="1" applyAlignment="1"/>
    <xf numFmtId="4" fontId="10" fillId="0" borderId="0" xfId="0" applyNumberFormat="1" applyFont="1"/>
    <xf numFmtId="0" fontId="6" fillId="0" borderId="0" xfId="0" applyFont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164" fontId="5" fillId="2" borderId="5" xfId="1" applyFont="1" applyFill="1" applyBorder="1" applyAlignment="1">
      <alignment horizontal="center" vertical="center" wrapText="1"/>
    </xf>
    <xf numFmtId="164" fontId="5" fillId="2" borderId="6" xfId="1" applyFont="1" applyFill="1" applyBorder="1" applyAlignment="1">
      <alignment horizontal="center" vertical="center" wrapText="1"/>
    </xf>
    <xf numFmtId="164" fontId="9" fillId="2" borderId="2" xfId="1" applyFont="1" applyFill="1" applyBorder="1" applyAlignment="1">
      <alignment horizontal="center" vertical="center" wrapText="1"/>
    </xf>
    <xf numFmtId="164" fontId="9" fillId="2" borderId="7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 readingOrder="1"/>
    </xf>
    <xf numFmtId="0" fontId="2" fillId="0" borderId="0" xfId="0" applyFont="1" applyBorder="1" applyAlignment="1">
      <alignment horizontal="center" vertical="top" wrapText="1" readingOrder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readingOrder="1"/>
    </xf>
    <xf numFmtId="0" fontId="12" fillId="0" borderId="0" xfId="0" applyFont="1" applyBorder="1" applyAlignment="1">
      <alignment horizontal="center" vertical="top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i_m5gpvsed1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0</xdr:rowOff>
    </xdr:from>
    <xdr:to>
      <xdr:col>0</xdr:col>
      <xdr:colOff>2390775</xdr:colOff>
      <xdr:row>4</xdr:row>
      <xdr:rowOff>28575</xdr:rowOff>
    </xdr:to>
    <xdr:pic>
      <xdr:nvPicPr>
        <xdr:cNvPr id="2" name="Imagen 1" descr="image.png">
          <a:extLst>
            <a:ext uri="{FF2B5EF4-FFF2-40B4-BE49-F238E27FC236}">
              <a16:creationId xmlns:a16="http://schemas.microsoft.com/office/drawing/2014/main" id="{DE2E78DE-7955-45F4-AC56-CA7E4251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225742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76200</xdr:colOff>
      <xdr:row>0</xdr:row>
      <xdr:rowOff>285751</xdr:rowOff>
    </xdr:from>
    <xdr:to>
      <xdr:col>5</xdr:col>
      <xdr:colOff>771525</xdr:colOff>
      <xdr:row>3</xdr:row>
      <xdr:rowOff>95250</xdr:rowOff>
    </xdr:to>
    <xdr:pic>
      <xdr:nvPicPr>
        <xdr:cNvPr id="9" name="Picture 4" descr="Superintendencia de Seguros">
          <a:extLst>
            <a:ext uri="{FF2B5EF4-FFF2-40B4-BE49-F238E27FC236}">
              <a16:creationId xmlns:a16="http://schemas.microsoft.com/office/drawing/2014/main" id="{7F974C19-A86D-4243-AD63-5B51C2FA4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85751"/>
          <a:ext cx="695325" cy="5714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304E7-8918-44DB-B72A-DEE7B80E8C28}">
  <dimension ref="A1:S201"/>
  <sheetViews>
    <sheetView tabSelected="1" topLeftCell="A61" workbookViewId="0">
      <selection activeCell="C73" sqref="C73"/>
    </sheetView>
  </sheetViews>
  <sheetFormatPr baseColWidth="10" defaultRowHeight="15" x14ac:dyDescent="0.25"/>
  <cols>
    <col min="1" max="1" width="74.5703125" style="1" customWidth="1"/>
    <col min="2" max="2" width="20.42578125" style="1" customWidth="1"/>
    <col min="3" max="3" width="16.140625" style="1" customWidth="1"/>
    <col min="4" max="4" width="17" customWidth="1"/>
    <col min="5" max="5" width="18.7109375" customWidth="1"/>
    <col min="6" max="7" width="17" customWidth="1"/>
    <col min="8" max="8" width="17.42578125" customWidth="1"/>
    <col min="9" max="9" width="20" customWidth="1"/>
    <col min="11" max="11" width="15.140625" bestFit="1" customWidth="1"/>
  </cols>
  <sheetData>
    <row r="1" spans="1:19" ht="28.5" x14ac:dyDescent="0.25">
      <c r="A1" s="51" t="s">
        <v>0</v>
      </c>
      <c r="B1" s="52"/>
      <c r="C1" s="52"/>
      <c r="D1" s="52"/>
      <c r="E1" s="52"/>
      <c r="F1" s="52"/>
      <c r="G1" s="52"/>
      <c r="H1" s="52"/>
    </row>
    <row r="2" spans="1:19" ht="15.75" x14ac:dyDescent="0.25">
      <c r="A2" s="53" t="s">
        <v>1</v>
      </c>
      <c r="B2" s="54"/>
      <c r="C2" s="54"/>
      <c r="D2" s="54"/>
      <c r="E2" s="54"/>
      <c r="F2" s="54"/>
      <c r="G2" s="54"/>
      <c r="H2" s="54"/>
    </row>
    <row r="3" spans="1:19" ht="15.75" x14ac:dyDescent="0.25">
      <c r="A3" s="55" t="s">
        <v>83</v>
      </c>
      <c r="B3" s="56"/>
      <c r="C3" s="56"/>
      <c r="D3" s="56"/>
      <c r="E3" s="56"/>
      <c r="F3" s="56"/>
      <c r="G3" s="56"/>
      <c r="H3" s="56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15.75" x14ac:dyDescent="0.25">
      <c r="A4" s="57" t="s">
        <v>76</v>
      </c>
      <c r="B4" s="58"/>
      <c r="C4" s="58"/>
      <c r="D4" s="58"/>
      <c r="E4" s="58"/>
      <c r="F4" s="58"/>
      <c r="G4" s="58"/>
      <c r="H4" s="58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 ht="15.75" x14ac:dyDescent="0.25">
      <c r="A5" s="57" t="s">
        <v>2</v>
      </c>
      <c r="B5" s="58"/>
      <c r="C5" s="58"/>
      <c r="D5" s="58"/>
      <c r="E5" s="58"/>
      <c r="F5" s="58"/>
      <c r="G5" s="58"/>
      <c r="H5" s="58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6" spans="1:19" ht="15" customHeight="1" x14ac:dyDescent="0.25">
      <c r="A6" s="45" t="s">
        <v>3</v>
      </c>
      <c r="B6" s="46" t="s">
        <v>4</v>
      </c>
      <c r="C6" s="48" t="s">
        <v>75</v>
      </c>
      <c r="D6" s="42" t="s">
        <v>72</v>
      </c>
      <c r="E6" s="43"/>
      <c r="F6" s="43"/>
      <c r="G6" s="43"/>
      <c r="H6" s="44"/>
    </row>
    <row r="7" spans="1:19" ht="20.25" customHeight="1" x14ac:dyDescent="0.25">
      <c r="A7" s="45"/>
      <c r="B7" s="47"/>
      <c r="C7" s="49"/>
      <c r="D7" s="28" t="s">
        <v>73</v>
      </c>
      <c r="E7" s="28" t="s">
        <v>77</v>
      </c>
      <c r="F7" s="28" t="s">
        <v>78</v>
      </c>
      <c r="G7" s="30" t="s">
        <v>82</v>
      </c>
      <c r="H7" s="28" t="s">
        <v>74</v>
      </c>
    </row>
    <row r="8" spans="1:19" x14ac:dyDescent="0.25">
      <c r="A8" s="4" t="s">
        <v>5</v>
      </c>
      <c r="B8" s="2"/>
      <c r="C8" s="21"/>
      <c r="D8" s="22"/>
      <c r="E8" s="22"/>
      <c r="F8" s="22"/>
      <c r="G8" s="22"/>
    </row>
    <row r="9" spans="1:19" x14ac:dyDescent="0.25">
      <c r="A9" s="5" t="s">
        <v>6</v>
      </c>
      <c r="B9" s="6">
        <f>+B10+B11+B12+B13+B14</f>
        <v>484765018</v>
      </c>
      <c r="C9" s="9">
        <f>+C10+C11+C12+C13+C14</f>
        <v>487780117.22000003</v>
      </c>
      <c r="D9" s="36">
        <f>+D10+D11+D12+D13+D14</f>
        <v>34140239.789999999</v>
      </c>
      <c r="E9" s="36">
        <f>+E10+E11+E12+E13+E14</f>
        <v>36768305.480000004</v>
      </c>
      <c r="F9" s="36">
        <f>+F10+F11+F12+F13+F14</f>
        <v>35696519.589999996</v>
      </c>
      <c r="G9" s="36">
        <f>+G10+G11+G12+G14</f>
        <v>31850789.500000004</v>
      </c>
      <c r="H9" s="37">
        <f>+D9+E9+F9+G9</f>
        <v>138455854.36000001</v>
      </c>
      <c r="I9" s="40"/>
    </row>
    <row r="10" spans="1:19" x14ac:dyDescent="0.25">
      <c r="A10" s="7" t="s">
        <v>7</v>
      </c>
      <c r="B10" s="8">
        <v>348813706</v>
      </c>
      <c r="C10" s="3">
        <v>351828805.22000003</v>
      </c>
      <c r="D10" s="34">
        <v>28785091.129999999</v>
      </c>
      <c r="E10" s="34">
        <v>31438416.940000001</v>
      </c>
      <c r="F10" s="34">
        <v>30440211.780000001</v>
      </c>
      <c r="G10" s="39">
        <v>26649903.670000002</v>
      </c>
      <c r="H10" s="35">
        <f>+D10+E10+F10+G10</f>
        <v>117313623.52</v>
      </c>
      <c r="I10" s="23"/>
    </row>
    <row r="11" spans="1:19" x14ac:dyDescent="0.25">
      <c r="A11" s="7" t="s">
        <v>8</v>
      </c>
      <c r="B11" s="8">
        <v>73211312</v>
      </c>
      <c r="C11" s="8">
        <v>73211312</v>
      </c>
      <c r="D11" s="34">
        <v>1232000</v>
      </c>
      <c r="E11" s="34">
        <v>1228972.77</v>
      </c>
      <c r="F11" s="34">
        <v>1161926.49</v>
      </c>
      <c r="G11" s="34">
        <v>1155000</v>
      </c>
      <c r="H11" s="35">
        <f>+D11+E11+F11+G11</f>
        <v>4777899.26</v>
      </c>
      <c r="I11" s="23"/>
    </row>
    <row r="12" spans="1:19" x14ac:dyDescent="0.25">
      <c r="A12" s="7" t="s">
        <v>9</v>
      </c>
      <c r="B12" s="8">
        <v>2160000</v>
      </c>
      <c r="C12" s="8">
        <v>2160000</v>
      </c>
      <c r="D12" s="34">
        <v>0</v>
      </c>
      <c r="E12" s="34">
        <v>23538.44</v>
      </c>
      <c r="F12" s="34">
        <v>36833.199999999997</v>
      </c>
      <c r="G12" s="34">
        <v>16896.8</v>
      </c>
      <c r="H12" s="35">
        <f>+D12+E12+F12+G12</f>
        <v>77268.44</v>
      </c>
      <c r="I12" s="23"/>
    </row>
    <row r="13" spans="1:19" x14ac:dyDescent="0.25">
      <c r="A13" s="7" t="s">
        <v>10</v>
      </c>
      <c r="B13" s="8">
        <v>11500000</v>
      </c>
      <c r="C13" s="8">
        <v>11500000</v>
      </c>
      <c r="D13" s="34">
        <v>0</v>
      </c>
      <c r="E13" s="34">
        <v>0</v>
      </c>
      <c r="F13" s="34">
        <v>0</v>
      </c>
      <c r="G13" s="34">
        <v>0</v>
      </c>
      <c r="H13" s="35">
        <f t="shared" ref="H13" si="0">+D13+E13+F13</f>
        <v>0</v>
      </c>
      <c r="I13" s="23"/>
    </row>
    <row r="14" spans="1:19" x14ac:dyDescent="0.25">
      <c r="A14" s="7" t="s">
        <v>11</v>
      </c>
      <c r="B14" s="8">
        <v>49080000</v>
      </c>
      <c r="C14" s="8">
        <v>49080000</v>
      </c>
      <c r="D14" s="34">
        <v>4123148.66</v>
      </c>
      <c r="E14" s="34">
        <v>4077377.33</v>
      </c>
      <c r="F14" s="34">
        <v>4057548.12</v>
      </c>
      <c r="G14" s="34">
        <v>4028989.03</v>
      </c>
      <c r="H14" s="35">
        <f>+D14+E14+F14+G14</f>
        <v>16287063.139999999</v>
      </c>
      <c r="I14" s="23"/>
    </row>
    <row r="15" spans="1:19" x14ac:dyDescent="0.25">
      <c r="A15" s="5" t="s">
        <v>12</v>
      </c>
      <c r="B15" s="9">
        <f>+B16+B17+B18+B19+B20+B21+B22+B23+B24</f>
        <v>131013272</v>
      </c>
      <c r="C15" s="9">
        <f>+C16+C17+C18+C19+C20+C21+C22+C23+C24</f>
        <v>154513272</v>
      </c>
      <c r="D15" s="36">
        <f>+D16+D20+D21+D23</f>
        <v>5821411.1600000001</v>
      </c>
      <c r="E15" s="36">
        <f>+E16+E17+E18+E20+E21+E22+E23</f>
        <v>7739153.6999999993</v>
      </c>
      <c r="F15" s="36">
        <f>+F16+F17+F18+F19+F20+F21+F22+F23+F24</f>
        <v>15231313.239999998</v>
      </c>
      <c r="G15" s="36">
        <f>+G16+G18+G20+G21+G22+G23</f>
        <v>5135092.0199999996</v>
      </c>
      <c r="H15" s="37">
        <f>+D15+E15+F15+G15</f>
        <v>33926970.119999997</v>
      </c>
      <c r="I15" s="23"/>
    </row>
    <row r="16" spans="1:19" x14ac:dyDescent="0.25">
      <c r="A16" s="29" t="s">
        <v>13</v>
      </c>
      <c r="B16" s="19">
        <v>19207872</v>
      </c>
      <c r="C16" s="19">
        <v>19207872</v>
      </c>
      <c r="D16" s="34">
        <v>658516.80000000005</v>
      </c>
      <c r="E16" s="34">
        <v>978799.63</v>
      </c>
      <c r="F16" s="34">
        <v>2123972.54</v>
      </c>
      <c r="G16" s="34">
        <v>814922.14</v>
      </c>
      <c r="H16" s="35">
        <f>+D16+E16+F16+G16</f>
        <v>4576211.1100000003</v>
      </c>
      <c r="I16" s="23"/>
      <c r="K16" s="38"/>
    </row>
    <row r="17" spans="1:11" x14ac:dyDescent="0.25">
      <c r="A17" s="7" t="s">
        <v>14</v>
      </c>
      <c r="B17" s="3">
        <v>8845000</v>
      </c>
      <c r="C17" s="3">
        <v>8845000</v>
      </c>
      <c r="D17" s="34">
        <v>0</v>
      </c>
      <c r="E17" s="34">
        <v>244260</v>
      </c>
      <c r="F17" s="34">
        <v>0</v>
      </c>
      <c r="G17" s="34">
        <v>0</v>
      </c>
      <c r="H17" s="35">
        <f t="shared" ref="H17:H24" si="1">+D17+E17+F17</f>
        <v>244260</v>
      </c>
      <c r="I17" s="23"/>
    </row>
    <row r="18" spans="1:11" x14ac:dyDescent="0.25">
      <c r="A18" s="7" t="s">
        <v>15</v>
      </c>
      <c r="B18" s="3">
        <v>2357000</v>
      </c>
      <c r="C18" s="3">
        <v>2357000</v>
      </c>
      <c r="D18" s="34">
        <v>0</v>
      </c>
      <c r="E18" s="34">
        <v>3550</v>
      </c>
      <c r="F18" s="34">
        <v>145551.92000000001</v>
      </c>
      <c r="G18" s="34">
        <v>308852.84000000003</v>
      </c>
      <c r="H18" s="35">
        <f>+D18+E18+F18+G18</f>
        <v>457954.76</v>
      </c>
    </row>
    <row r="19" spans="1:11" x14ac:dyDescent="0.25">
      <c r="A19" s="7" t="s">
        <v>16</v>
      </c>
      <c r="B19" s="3">
        <v>2310000</v>
      </c>
      <c r="C19" s="3">
        <v>2310000</v>
      </c>
      <c r="D19" s="34">
        <v>0</v>
      </c>
      <c r="E19" s="34">
        <v>0</v>
      </c>
      <c r="F19" s="34">
        <v>0</v>
      </c>
      <c r="G19" s="34">
        <v>0</v>
      </c>
      <c r="H19" s="35">
        <f t="shared" si="1"/>
        <v>0</v>
      </c>
      <c r="I19" s="23"/>
    </row>
    <row r="20" spans="1:11" x14ac:dyDescent="0.25">
      <c r="A20" s="7" t="s">
        <v>17</v>
      </c>
      <c r="B20" s="3">
        <v>1600000</v>
      </c>
      <c r="C20" s="3">
        <v>5100000</v>
      </c>
      <c r="D20" s="34">
        <v>92925</v>
      </c>
      <c r="E20" s="34">
        <v>92925</v>
      </c>
      <c r="F20" s="34">
        <v>30826.959999999999</v>
      </c>
      <c r="G20" s="34">
        <v>480686.77</v>
      </c>
      <c r="H20" s="35">
        <f>+D20+E20+F20+G20</f>
        <v>697363.73</v>
      </c>
      <c r="I20" s="23"/>
    </row>
    <row r="21" spans="1:11" x14ac:dyDescent="0.25">
      <c r="A21" s="7" t="s">
        <v>18</v>
      </c>
      <c r="B21" s="3">
        <v>67957000</v>
      </c>
      <c r="C21" s="3">
        <v>67957000</v>
      </c>
      <c r="D21" s="34">
        <v>4707189.3600000003</v>
      </c>
      <c r="E21" s="34">
        <v>4660757.12</v>
      </c>
      <c r="F21" s="34">
        <v>12052544.279999999</v>
      </c>
      <c r="G21" s="34">
        <v>3017301.93</v>
      </c>
      <c r="H21" s="35">
        <f>+D21+E21+F21+G21</f>
        <v>24437792.689999998</v>
      </c>
      <c r="I21" s="23"/>
      <c r="K21" s="38"/>
    </row>
    <row r="22" spans="1:11" ht="30" x14ac:dyDescent="0.25">
      <c r="A22" s="31" t="s">
        <v>19</v>
      </c>
      <c r="B22" s="19">
        <v>12869000</v>
      </c>
      <c r="C22" s="3">
        <v>32869000</v>
      </c>
      <c r="D22" s="34">
        <v>0</v>
      </c>
      <c r="E22" s="34">
        <v>1659195.27</v>
      </c>
      <c r="F22" s="34">
        <v>553575.34</v>
      </c>
      <c r="G22" s="34">
        <v>463495</v>
      </c>
      <c r="H22" s="35">
        <f>+D22+E22+F22+G22</f>
        <v>2676265.61</v>
      </c>
      <c r="I22" s="23"/>
      <c r="K22" s="38"/>
    </row>
    <row r="23" spans="1:11" x14ac:dyDescent="0.25">
      <c r="A23" s="7" t="s">
        <v>20</v>
      </c>
      <c r="B23" s="3">
        <v>10167400</v>
      </c>
      <c r="C23" s="3">
        <v>10167400</v>
      </c>
      <c r="D23" s="34">
        <v>362780</v>
      </c>
      <c r="E23" s="34">
        <v>99666.68</v>
      </c>
      <c r="F23" s="34">
        <v>0</v>
      </c>
      <c r="G23" s="34">
        <v>49833.34</v>
      </c>
      <c r="H23" s="35">
        <f>+D23+E23+F23+G23</f>
        <v>512280.02</v>
      </c>
      <c r="I23" s="23"/>
    </row>
    <row r="24" spans="1:11" x14ac:dyDescent="0.25">
      <c r="A24" s="7" t="s">
        <v>21</v>
      </c>
      <c r="B24" s="3">
        <v>5700000</v>
      </c>
      <c r="C24" s="3">
        <v>5700000</v>
      </c>
      <c r="D24" s="34">
        <v>0</v>
      </c>
      <c r="E24" s="34">
        <v>0</v>
      </c>
      <c r="F24" s="34">
        <v>324842.2</v>
      </c>
      <c r="G24" s="34">
        <v>0</v>
      </c>
      <c r="H24" s="35">
        <f t="shared" si="1"/>
        <v>324842.2</v>
      </c>
      <c r="I24" s="23"/>
    </row>
    <row r="25" spans="1:11" x14ac:dyDescent="0.25">
      <c r="A25" s="5" t="s">
        <v>22</v>
      </c>
      <c r="B25" s="9">
        <f>+B26+B27+B28+B29+B30+B31+B32+B33+B34</f>
        <v>61144444</v>
      </c>
      <c r="C25" s="9">
        <f>+C26+C27+C28+C29+C30+C31+C32+C33+C34</f>
        <v>61144444</v>
      </c>
      <c r="D25" s="9">
        <f>+D26+D27+D28+D29+D30+D31+D32+D33+D34</f>
        <v>0</v>
      </c>
      <c r="E25" s="36">
        <f>+E26+E27+E28+E29+E30+E31+E32+E33+E34</f>
        <v>518012.60000000003</v>
      </c>
      <c r="F25" s="36">
        <f>+F26+F27+F28+F29+F30+F31+F32+F33+F34</f>
        <v>549213.89</v>
      </c>
      <c r="G25" s="36">
        <f>+G26+G28</f>
        <v>284516.5</v>
      </c>
      <c r="H25" s="37">
        <f>+D25+E25+F25+G25</f>
        <v>1351742.99</v>
      </c>
      <c r="I25" s="23"/>
    </row>
    <row r="26" spans="1:11" x14ac:dyDescent="0.25">
      <c r="A26" s="7" t="s">
        <v>23</v>
      </c>
      <c r="B26" s="3">
        <v>2125000</v>
      </c>
      <c r="C26" s="3">
        <v>2125000</v>
      </c>
      <c r="D26" s="34">
        <v>0</v>
      </c>
      <c r="E26" s="34">
        <v>67138.2</v>
      </c>
      <c r="F26" s="34">
        <v>40210</v>
      </c>
      <c r="G26" s="34">
        <v>159407.5</v>
      </c>
      <c r="H26" s="35">
        <f>+D26+E26+F26+G26</f>
        <v>266755.7</v>
      </c>
      <c r="I26" s="23"/>
    </row>
    <row r="27" spans="1:11" x14ac:dyDescent="0.25">
      <c r="A27" s="7" t="s">
        <v>24</v>
      </c>
      <c r="B27" s="3">
        <v>4220000</v>
      </c>
      <c r="C27" s="3">
        <v>4220000</v>
      </c>
      <c r="D27" s="35">
        <v>0</v>
      </c>
      <c r="E27" s="35">
        <v>0</v>
      </c>
      <c r="F27" s="35">
        <v>84960</v>
      </c>
      <c r="G27" s="35">
        <v>0</v>
      </c>
      <c r="H27" s="35">
        <f t="shared" ref="H27:H34" si="2">+D27+E27+F27</f>
        <v>84960</v>
      </c>
      <c r="I27" s="23"/>
    </row>
    <row r="28" spans="1:11" x14ac:dyDescent="0.25">
      <c r="A28" s="7" t="s">
        <v>25</v>
      </c>
      <c r="B28" s="3">
        <v>2260000</v>
      </c>
      <c r="C28" s="3">
        <v>2260000</v>
      </c>
      <c r="D28" s="35">
        <v>0</v>
      </c>
      <c r="E28" s="35">
        <v>324842.2</v>
      </c>
      <c r="F28" s="35">
        <v>96925.49</v>
      </c>
      <c r="G28" s="35">
        <v>125109</v>
      </c>
      <c r="H28" s="35">
        <f>+D28+E28+F28+G28</f>
        <v>546876.68999999994</v>
      </c>
      <c r="I28" s="23"/>
    </row>
    <row r="29" spans="1:11" x14ac:dyDescent="0.25">
      <c r="A29" s="7" t="s">
        <v>26</v>
      </c>
      <c r="B29" s="3">
        <v>550000</v>
      </c>
      <c r="C29" s="3">
        <v>550000</v>
      </c>
      <c r="D29" s="35">
        <v>0</v>
      </c>
      <c r="E29" s="35">
        <v>0</v>
      </c>
      <c r="F29" s="35">
        <v>0</v>
      </c>
      <c r="G29" s="35">
        <v>0</v>
      </c>
      <c r="H29" s="35">
        <f t="shared" si="2"/>
        <v>0</v>
      </c>
    </row>
    <row r="30" spans="1:11" x14ac:dyDescent="0.25">
      <c r="A30" s="7" t="s">
        <v>27</v>
      </c>
      <c r="B30" s="3">
        <v>2684700</v>
      </c>
      <c r="C30" s="3">
        <v>2684700</v>
      </c>
      <c r="D30" s="35">
        <v>0</v>
      </c>
      <c r="E30" s="35">
        <v>0</v>
      </c>
      <c r="F30" s="35">
        <v>0</v>
      </c>
      <c r="G30" s="35">
        <v>0</v>
      </c>
      <c r="H30" s="35">
        <f t="shared" si="2"/>
        <v>0</v>
      </c>
      <c r="I30" s="23"/>
    </row>
    <row r="31" spans="1:11" x14ac:dyDescent="0.25">
      <c r="A31" s="7" t="s">
        <v>28</v>
      </c>
      <c r="B31" s="3">
        <v>2219350</v>
      </c>
      <c r="C31" s="3">
        <v>2219350</v>
      </c>
      <c r="D31" s="35">
        <v>0</v>
      </c>
      <c r="E31" s="35">
        <v>0</v>
      </c>
      <c r="F31" s="35">
        <v>0</v>
      </c>
      <c r="G31" s="35">
        <v>0</v>
      </c>
      <c r="H31" s="35">
        <f t="shared" si="2"/>
        <v>0</v>
      </c>
      <c r="I31" s="23"/>
    </row>
    <row r="32" spans="1:11" x14ac:dyDescent="0.25">
      <c r="A32" s="7" t="s">
        <v>29</v>
      </c>
      <c r="B32" s="3">
        <v>24294000</v>
      </c>
      <c r="C32" s="3">
        <v>24294000</v>
      </c>
      <c r="D32" s="35">
        <v>0</v>
      </c>
      <c r="E32" s="35">
        <v>68212.2</v>
      </c>
      <c r="F32" s="35">
        <v>66480</v>
      </c>
      <c r="G32" s="35">
        <v>0</v>
      </c>
      <c r="H32" s="35">
        <f t="shared" si="2"/>
        <v>134692.20000000001</v>
      </c>
      <c r="I32" s="23"/>
    </row>
    <row r="33" spans="1:9" ht="30" x14ac:dyDescent="0.25">
      <c r="A33" s="32" t="s">
        <v>30</v>
      </c>
      <c r="B33" s="3">
        <v>0</v>
      </c>
      <c r="C33" s="3">
        <v>0</v>
      </c>
      <c r="D33" s="35">
        <v>0</v>
      </c>
      <c r="E33" s="35">
        <v>0</v>
      </c>
      <c r="F33" s="35">
        <v>0</v>
      </c>
      <c r="G33" s="35">
        <v>0</v>
      </c>
      <c r="H33" s="35">
        <f t="shared" si="2"/>
        <v>0</v>
      </c>
      <c r="I33" s="23"/>
    </row>
    <row r="34" spans="1:9" x14ac:dyDescent="0.25">
      <c r="A34" s="29" t="s">
        <v>31</v>
      </c>
      <c r="B34" s="3">
        <v>22791394</v>
      </c>
      <c r="C34" s="3">
        <v>22791394</v>
      </c>
      <c r="D34" s="35">
        <v>0</v>
      </c>
      <c r="E34" s="35">
        <v>57820</v>
      </c>
      <c r="F34" s="35">
        <v>260638.4</v>
      </c>
      <c r="G34" s="35">
        <v>0</v>
      </c>
      <c r="H34" s="35">
        <f t="shared" si="2"/>
        <v>318458.40000000002</v>
      </c>
      <c r="I34" s="23"/>
    </row>
    <row r="35" spans="1:9" x14ac:dyDescent="0.25">
      <c r="A35" s="5" t="s">
        <v>32</v>
      </c>
      <c r="B35" s="9">
        <f>+B36+B37+B38+B39+B40+B41+B42+B43</f>
        <v>3498000</v>
      </c>
      <c r="C35" s="9">
        <f t="shared" ref="C35:E35" si="3">+C36+C37+C38+C39+C40+C41+C42+C43</f>
        <v>3498000</v>
      </c>
      <c r="D35" s="9">
        <f t="shared" si="3"/>
        <v>0</v>
      </c>
      <c r="E35" s="9">
        <f t="shared" si="3"/>
        <v>62426</v>
      </c>
      <c r="F35" s="9">
        <f>+F36+F37+F38+F39+F40+F41+F42+F43</f>
        <v>850561.05</v>
      </c>
      <c r="G35" s="9">
        <f>+G36</f>
        <v>88205.759999999995</v>
      </c>
      <c r="H35" s="9">
        <f>+D35+E35+F35+G35</f>
        <v>1001192.81</v>
      </c>
      <c r="I35" s="23"/>
    </row>
    <row r="36" spans="1:9" x14ac:dyDescent="0.25">
      <c r="A36" s="7" t="s">
        <v>33</v>
      </c>
      <c r="B36" s="3">
        <v>1050000</v>
      </c>
      <c r="C36" s="3">
        <v>1050000</v>
      </c>
      <c r="D36" s="35">
        <v>0</v>
      </c>
      <c r="E36" s="35">
        <v>0</v>
      </c>
      <c r="F36" s="35">
        <v>644400</v>
      </c>
      <c r="G36" s="35">
        <v>88205.759999999995</v>
      </c>
      <c r="H36" s="35">
        <f>+E36</f>
        <v>0</v>
      </c>
      <c r="I36" s="23"/>
    </row>
    <row r="37" spans="1:9" x14ac:dyDescent="0.25">
      <c r="A37" s="7" t="s">
        <v>34</v>
      </c>
      <c r="B37" s="3">
        <v>148000</v>
      </c>
      <c r="C37" s="3">
        <v>148000</v>
      </c>
      <c r="D37" s="35">
        <v>0</v>
      </c>
      <c r="E37" s="35">
        <v>62426</v>
      </c>
      <c r="F37" s="35">
        <v>206161.05</v>
      </c>
      <c r="G37" s="35">
        <v>0</v>
      </c>
      <c r="H37" s="35">
        <v>0</v>
      </c>
      <c r="I37" s="23"/>
    </row>
    <row r="38" spans="1:9" x14ac:dyDescent="0.25">
      <c r="A38" s="7" t="s">
        <v>35</v>
      </c>
      <c r="B38" s="3">
        <v>0</v>
      </c>
      <c r="C38" s="3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23"/>
    </row>
    <row r="39" spans="1:9" x14ac:dyDescent="0.25">
      <c r="A39" s="7" t="s">
        <v>36</v>
      </c>
      <c r="B39" s="3">
        <v>0</v>
      </c>
      <c r="C39" s="3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23"/>
    </row>
    <row r="40" spans="1:9" x14ac:dyDescent="0.25">
      <c r="A40" s="7" t="s">
        <v>37</v>
      </c>
      <c r="B40" s="3">
        <v>0</v>
      </c>
      <c r="C40" s="3"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23"/>
    </row>
    <row r="41" spans="1:9" x14ac:dyDescent="0.25">
      <c r="A41" s="7" t="s">
        <v>38</v>
      </c>
      <c r="B41" s="3">
        <v>0</v>
      </c>
      <c r="C41" s="3">
        <v>0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23"/>
    </row>
    <row r="42" spans="1:9" x14ac:dyDescent="0.25">
      <c r="A42" s="7" t="s">
        <v>39</v>
      </c>
      <c r="B42" s="3">
        <v>2300000</v>
      </c>
      <c r="C42" s="3">
        <v>2300000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23"/>
    </row>
    <row r="43" spans="1:9" x14ac:dyDescent="0.25">
      <c r="A43" s="7" t="s">
        <v>40</v>
      </c>
      <c r="B43" s="3">
        <v>0</v>
      </c>
      <c r="C43" s="3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23"/>
    </row>
    <row r="44" spans="1:9" x14ac:dyDescent="0.25">
      <c r="A44" s="5" t="s">
        <v>41</v>
      </c>
      <c r="B44" s="3">
        <f>+B45+B46+B47+B48+B49+B50</f>
        <v>0</v>
      </c>
      <c r="C44" s="3">
        <f t="shared" ref="C44:H44" si="4">+C45+C46+C47+C48+C49+C50</f>
        <v>0</v>
      </c>
      <c r="D44" s="3">
        <f t="shared" si="4"/>
        <v>0</v>
      </c>
      <c r="E44" s="3">
        <f t="shared" si="4"/>
        <v>0</v>
      </c>
      <c r="F44" s="3">
        <f t="shared" si="4"/>
        <v>0</v>
      </c>
      <c r="G44" s="3">
        <v>0</v>
      </c>
      <c r="H44" s="3">
        <f t="shared" si="4"/>
        <v>0</v>
      </c>
      <c r="I44" s="23"/>
    </row>
    <row r="45" spans="1:9" x14ac:dyDescent="0.25">
      <c r="A45" s="7" t="s">
        <v>42</v>
      </c>
      <c r="B45" s="3">
        <v>0</v>
      </c>
      <c r="C45" s="3">
        <v>0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23"/>
    </row>
    <row r="46" spans="1:9" x14ac:dyDescent="0.25">
      <c r="A46" s="7" t="s">
        <v>43</v>
      </c>
      <c r="B46" s="3">
        <v>0</v>
      </c>
      <c r="C46" s="3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23"/>
    </row>
    <row r="47" spans="1:9" x14ac:dyDescent="0.25">
      <c r="A47" s="7" t="s">
        <v>44</v>
      </c>
      <c r="B47" s="3">
        <v>0</v>
      </c>
      <c r="C47" s="3">
        <v>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23"/>
    </row>
    <row r="48" spans="1:9" x14ac:dyDescent="0.25">
      <c r="A48" s="7" t="s">
        <v>45</v>
      </c>
      <c r="B48" s="3">
        <v>0</v>
      </c>
      <c r="C48" s="3">
        <v>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23"/>
    </row>
    <row r="49" spans="1:11" x14ac:dyDescent="0.25">
      <c r="A49" s="7" t="s">
        <v>46</v>
      </c>
      <c r="B49" s="3">
        <v>0</v>
      </c>
      <c r="C49" s="3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23"/>
    </row>
    <row r="50" spans="1:11" x14ac:dyDescent="0.25">
      <c r="A50" s="7" t="s">
        <v>47</v>
      </c>
      <c r="B50" s="3">
        <v>0</v>
      </c>
      <c r="C50" s="3">
        <v>0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23"/>
    </row>
    <row r="51" spans="1:11" x14ac:dyDescent="0.25">
      <c r="A51" s="5" t="s">
        <v>48</v>
      </c>
      <c r="B51" s="9">
        <f>+B52+B53+B54+B55+B56+B57+B58+B59+B60</f>
        <v>11653050</v>
      </c>
      <c r="C51" s="9">
        <f>+C52+C53+C54+C55+C56+C57+C58+C59+C60</f>
        <v>19653050</v>
      </c>
      <c r="D51" s="9">
        <f t="shared" ref="D51:E51" si="5">+D52+D53+D54+D55+D56+D57+D58+D59+D60</f>
        <v>0</v>
      </c>
      <c r="E51" s="9">
        <f t="shared" si="5"/>
        <v>0</v>
      </c>
      <c r="F51" s="9">
        <f>+F52+F53+F54+F55+F56+F57+F58+F59+F60</f>
        <v>855653.53</v>
      </c>
      <c r="G51" s="9">
        <v>0</v>
      </c>
      <c r="H51" s="9">
        <f>+H52+H53+H54+H55+H56+H57+H58+H59+H60</f>
        <v>855653.53</v>
      </c>
      <c r="I51" s="23"/>
    </row>
    <row r="52" spans="1:11" x14ac:dyDescent="0.25">
      <c r="A52" s="7" t="s">
        <v>49</v>
      </c>
      <c r="B52" s="3">
        <v>6500000</v>
      </c>
      <c r="C52" s="3">
        <v>14500000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23"/>
    </row>
    <row r="53" spans="1:11" x14ac:dyDescent="0.25">
      <c r="A53" s="7" t="s">
        <v>50</v>
      </c>
      <c r="B53" s="3">
        <v>670000</v>
      </c>
      <c r="C53" s="3">
        <v>670000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23"/>
    </row>
    <row r="54" spans="1:11" x14ac:dyDescent="0.25">
      <c r="A54" s="7" t="s">
        <v>51</v>
      </c>
      <c r="B54" s="3">
        <v>310000</v>
      </c>
      <c r="C54" s="3">
        <v>310000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23"/>
      <c r="K54" s="38"/>
    </row>
    <row r="55" spans="1:11" x14ac:dyDescent="0.25">
      <c r="A55" s="7" t="s">
        <v>52</v>
      </c>
      <c r="B55" s="3">
        <v>1900000</v>
      </c>
      <c r="C55" s="3">
        <v>1900000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23"/>
    </row>
    <row r="56" spans="1:11" x14ac:dyDescent="0.25">
      <c r="A56" s="7" t="s">
        <v>53</v>
      </c>
      <c r="B56" s="3">
        <v>1516050</v>
      </c>
      <c r="C56" s="3">
        <v>1516050</v>
      </c>
      <c r="D56" s="35">
        <v>0</v>
      </c>
      <c r="E56" s="35">
        <v>0</v>
      </c>
      <c r="F56" s="35">
        <v>855653.53</v>
      </c>
      <c r="G56" s="35">
        <v>0</v>
      </c>
      <c r="H56" s="35">
        <v>855653.53</v>
      </c>
      <c r="I56" s="23"/>
    </row>
    <row r="57" spans="1:11" x14ac:dyDescent="0.25">
      <c r="A57" s="7" t="s">
        <v>54</v>
      </c>
      <c r="B57" s="3">
        <v>300000</v>
      </c>
      <c r="C57" s="3">
        <v>300000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23"/>
    </row>
    <row r="58" spans="1:11" x14ac:dyDescent="0.25">
      <c r="A58" s="7" t="s">
        <v>55</v>
      </c>
      <c r="B58" s="3">
        <v>0</v>
      </c>
      <c r="C58" s="3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23"/>
    </row>
    <row r="59" spans="1:11" x14ac:dyDescent="0.25">
      <c r="A59" s="7" t="s">
        <v>56</v>
      </c>
      <c r="B59" s="3">
        <v>157000</v>
      </c>
      <c r="C59" s="3">
        <v>157000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23"/>
    </row>
    <row r="60" spans="1:11" x14ac:dyDescent="0.25">
      <c r="A60" s="7" t="s">
        <v>57</v>
      </c>
      <c r="B60" s="3">
        <v>300000</v>
      </c>
      <c r="C60" s="3">
        <v>300000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23"/>
    </row>
    <row r="61" spans="1:11" x14ac:dyDescent="0.25">
      <c r="A61" s="10" t="s">
        <v>58</v>
      </c>
      <c r="B61" s="9">
        <f>+B62+B63+B64+B65</f>
        <v>0</v>
      </c>
      <c r="C61" s="9">
        <f t="shared" ref="C61:H61" si="6">+C62+C63+C64+C65</f>
        <v>0</v>
      </c>
      <c r="D61" s="9">
        <f t="shared" si="6"/>
        <v>0</v>
      </c>
      <c r="E61" s="9">
        <f t="shared" si="6"/>
        <v>0</v>
      </c>
      <c r="F61" s="9">
        <f t="shared" si="6"/>
        <v>0</v>
      </c>
      <c r="G61" s="9">
        <v>0</v>
      </c>
      <c r="H61" s="9">
        <f t="shared" si="6"/>
        <v>0</v>
      </c>
      <c r="I61" s="23"/>
    </row>
    <row r="62" spans="1:11" x14ac:dyDescent="0.25">
      <c r="A62" s="7" t="s">
        <v>59</v>
      </c>
      <c r="B62" s="3">
        <v>0</v>
      </c>
      <c r="C62" s="3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23"/>
    </row>
    <row r="63" spans="1:11" x14ac:dyDescent="0.25">
      <c r="A63" s="7" t="s">
        <v>60</v>
      </c>
      <c r="B63" s="3">
        <v>0</v>
      </c>
      <c r="C63" s="3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23"/>
    </row>
    <row r="64" spans="1:11" x14ac:dyDescent="0.25">
      <c r="A64" s="7" t="s">
        <v>61</v>
      </c>
      <c r="B64" s="3">
        <v>0</v>
      </c>
      <c r="C64" s="3">
        <v>0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23"/>
    </row>
    <row r="65" spans="1:12" x14ac:dyDescent="0.25">
      <c r="A65" s="7" t="s">
        <v>62</v>
      </c>
      <c r="B65" s="3">
        <v>0</v>
      </c>
      <c r="C65" s="3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23"/>
    </row>
    <row r="66" spans="1:12" x14ac:dyDescent="0.25">
      <c r="A66" s="4" t="s">
        <v>63</v>
      </c>
      <c r="B66" s="11">
        <f>+B67</f>
        <v>0</v>
      </c>
      <c r="C66" s="11">
        <f t="shared" ref="C66:H66" si="7">+C67</f>
        <v>0</v>
      </c>
      <c r="D66" s="11">
        <f t="shared" si="7"/>
        <v>0</v>
      </c>
      <c r="E66" s="11">
        <f t="shared" si="7"/>
        <v>0</v>
      </c>
      <c r="F66" s="11">
        <f t="shared" si="7"/>
        <v>0</v>
      </c>
      <c r="G66" s="11">
        <v>0</v>
      </c>
      <c r="H66" s="11">
        <f t="shared" si="7"/>
        <v>0</v>
      </c>
      <c r="I66" s="23"/>
    </row>
    <row r="67" spans="1:12" x14ac:dyDescent="0.25">
      <c r="A67" s="5" t="s">
        <v>64</v>
      </c>
      <c r="B67" s="20">
        <f>+B68+B69</f>
        <v>0</v>
      </c>
      <c r="C67" s="20">
        <f t="shared" ref="C67:H67" si="8">+C68+C69</f>
        <v>0</v>
      </c>
      <c r="D67" s="20">
        <f t="shared" si="8"/>
        <v>0</v>
      </c>
      <c r="E67" s="20">
        <f t="shared" si="8"/>
        <v>0</v>
      </c>
      <c r="F67" s="20">
        <f t="shared" si="8"/>
        <v>0</v>
      </c>
      <c r="G67" s="20">
        <v>0</v>
      </c>
      <c r="H67" s="20">
        <f t="shared" si="8"/>
        <v>0</v>
      </c>
      <c r="I67" s="23"/>
    </row>
    <row r="68" spans="1:12" x14ac:dyDescent="0.25">
      <c r="A68" s="7" t="s">
        <v>65</v>
      </c>
      <c r="B68" s="19">
        <v>0</v>
      </c>
      <c r="C68" s="19">
        <v>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23"/>
    </row>
    <row r="69" spans="1:12" x14ac:dyDescent="0.25">
      <c r="A69" s="7" t="s">
        <v>66</v>
      </c>
      <c r="B69" s="3">
        <v>0</v>
      </c>
      <c r="C69" s="3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23"/>
    </row>
    <row r="70" spans="1:12" x14ac:dyDescent="0.25">
      <c r="A70" s="33" t="s">
        <v>67</v>
      </c>
      <c r="B70" s="24">
        <f>+B9+B15+B25+B35+B44+B51+B61+B67</f>
        <v>692073784</v>
      </c>
      <c r="C70" s="24">
        <f>+C9+C15+C25+C35+C44+C51+C61+C67</f>
        <v>726588883.22000003</v>
      </c>
      <c r="D70" s="24">
        <f t="shared" ref="D70:H70" si="9">+D9+D15+D25+D35+D44+D51+D61+D67</f>
        <v>39961650.950000003</v>
      </c>
      <c r="E70" s="24">
        <f t="shared" si="9"/>
        <v>45087897.780000009</v>
      </c>
      <c r="F70" s="24">
        <f t="shared" si="9"/>
        <v>53183261.299999997</v>
      </c>
      <c r="G70" s="24">
        <f t="shared" si="9"/>
        <v>37358603.780000001</v>
      </c>
      <c r="H70" s="24">
        <f t="shared" si="9"/>
        <v>175591413.81000003</v>
      </c>
      <c r="I70" s="23"/>
      <c r="K70" s="23"/>
    </row>
    <row r="71" spans="1:12" x14ac:dyDescent="0.25">
      <c r="A71" s="1" t="s">
        <v>68</v>
      </c>
      <c r="B71" s="12"/>
      <c r="D71" s="23"/>
      <c r="E71" s="23"/>
      <c r="F71" s="23"/>
      <c r="G71" s="23"/>
      <c r="I71" s="23"/>
    </row>
    <row r="72" spans="1:12" x14ac:dyDescent="0.25">
      <c r="B72" s="12"/>
      <c r="D72" s="23"/>
      <c r="E72" s="23"/>
      <c r="F72" s="23"/>
      <c r="G72" s="23"/>
      <c r="I72" s="23"/>
    </row>
    <row r="73" spans="1:12" x14ac:dyDescent="0.25">
      <c r="B73" s="12"/>
      <c r="C73" s="8"/>
      <c r="D73" s="23"/>
      <c r="E73" s="23"/>
      <c r="F73" s="23"/>
      <c r="G73" s="23"/>
      <c r="I73" s="23"/>
    </row>
    <row r="74" spans="1:12" x14ac:dyDescent="0.25">
      <c r="B74" s="12"/>
      <c r="D74" s="23"/>
      <c r="E74" s="23"/>
      <c r="F74" s="23"/>
      <c r="G74" s="23"/>
      <c r="I74" s="23"/>
    </row>
    <row r="75" spans="1:12" x14ac:dyDescent="0.25">
      <c r="B75" s="12"/>
      <c r="D75" s="23"/>
      <c r="E75" s="23"/>
      <c r="F75" s="23"/>
      <c r="G75" s="23"/>
      <c r="I75" s="23"/>
    </row>
    <row r="76" spans="1:12" x14ac:dyDescent="0.25">
      <c r="A76" s="13"/>
      <c r="B76" s="12"/>
      <c r="D76" s="23"/>
      <c r="E76" s="23"/>
      <c r="F76" s="23"/>
      <c r="G76" s="23"/>
      <c r="I76" s="23"/>
    </row>
    <row r="77" spans="1:12" x14ac:dyDescent="0.25">
      <c r="A77" s="14" t="s">
        <v>79</v>
      </c>
      <c r="B77" s="14"/>
      <c r="C77" s="14"/>
      <c r="D77" s="14"/>
      <c r="E77" s="14"/>
      <c r="F77" s="14"/>
      <c r="G77" s="14"/>
      <c r="H77" s="1"/>
      <c r="I77" s="23"/>
      <c r="J77" s="14"/>
      <c r="K77" s="1"/>
      <c r="L77" s="1"/>
    </row>
    <row r="78" spans="1:12" x14ac:dyDescent="0.25">
      <c r="A78" s="15" t="s">
        <v>80</v>
      </c>
      <c r="B78" s="15"/>
      <c r="C78" s="15"/>
      <c r="D78" s="15"/>
      <c r="E78" s="15"/>
      <c r="F78" s="15"/>
      <c r="G78" s="15"/>
      <c r="H78" s="1"/>
      <c r="I78" s="23"/>
      <c r="J78" s="15"/>
      <c r="K78" s="1"/>
      <c r="L78" s="1"/>
    </row>
    <row r="79" spans="1:12" x14ac:dyDescent="0.25">
      <c r="A79" s="15" t="s">
        <v>81</v>
      </c>
      <c r="B79" s="15"/>
      <c r="C79" s="15"/>
      <c r="D79" s="15"/>
      <c r="E79" s="15"/>
      <c r="F79" s="15"/>
      <c r="G79" s="15"/>
      <c r="H79" s="15"/>
      <c r="I79" s="23"/>
      <c r="J79" s="15"/>
      <c r="K79" s="1"/>
      <c r="L79" s="1"/>
    </row>
    <row r="80" spans="1:12" x14ac:dyDescent="0.25">
      <c r="B80" s="12"/>
      <c r="D80" s="23"/>
      <c r="E80" s="23"/>
      <c r="F80" s="15"/>
      <c r="G80" s="15"/>
      <c r="H80" s="15"/>
      <c r="I80" s="23"/>
    </row>
    <row r="81" spans="1:9" x14ac:dyDescent="0.25">
      <c r="B81" s="12"/>
      <c r="D81" s="23"/>
      <c r="E81" s="23"/>
      <c r="F81" s="23"/>
      <c r="G81" s="23"/>
      <c r="I81" s="23"/>
    </row>
    <row r="82" spans="1:9" x14ac:dyDescent="0.25">
      <c r="A82" s="50" t="s">
        <v>69</v>
      </c>
      <c r="B82" s="50"/>
      <c r="C82" s="50"/>
      <c r="D82" s="50"/>
      <c r="E82" s="50"/>
      <c r="F82" s="50"/>
      <c r="G82" s="50"/>
      <c r="H82" s="50"/>
      <c r="I82" s="23"/>
    </row>
    <row r="83" spans="1:9" x14ac:dyDescent="0.25">
      <c r="A83" s="41" t="s">
        <v>70</v>
      </c>
      <c r="B83" s="41"/>
      <c r="C83" s="41"/>
      <c r="D83" s="41"/>
      <c r="E83" s="41"/>
      <c r="F83" s="41"/>
      <c r="G83" s="41"/>
      <c r="H83" s="41"/>
      <c r="I83" s="23"/>
    </row>
    <row r="84" spans="1:9" x14ac:dyDescent="0.25">
      <c r="A84" s="41" t="s">
        <v>71</v>
      </c>
      <c r="B84" s="41"/>
      <c r="C84" s="41"/>
      <c r="D84" s="41"/>
      <c r="E84" s="41"/>
      <c r="F84" s="41"/>
      <c r="G84" s="41"/>
      <c r="H84" s="41"/>
      <c r="I84" s="23"/>
    </row>
    <row r="85" spans="1:9" x14ac:dyDescent="0.25">
      <c r="B85" s="12"/>
      <c r="D85" s="23"/>
      <c r="E85" s="23"/>
      <c r="F85" s="23"/>
      <c r="G85" s="23"/>
      <c r="I85" s="23"/>
    </row>
    <row r="86" spans="1:9" x14ac:dyDescent="0.25">
      <c r="B86" s="12"/>
      <c r="D86" s="23"/>
      <c r="E86" s="23"/>
      <c r="F86" s="23"/>
      <c r="G86" s="23"/>
      <c r="I86" s="23"/>
    </row>
    <row r="87" spans="1:9" x14ac:dyDescent="0.25">
      <c r="B87" s="12"/>
      <c r="D87" s="23"/>
      <c r="E87" s="23"/>
      <c r="F87" s="23"/>
      <c r="G87" s="23"/>
      <c r="I87" s="23"/>
    </row>
    <row r="88" spans="1:9" x14ac:dyDescent="0.25">
      <c r="B88" s="12"/>
      <c r="D88" s="23"/>
      <c r="E88" s="23"/>
      <c r="F88" s="23"/>
      <c r="G88" s="23"/>
      <c r="I88" s="23"/>
    </row>
    <row r="89" spans="1:9" x14ac:dyDescent="0.25">
      <c r="B89" s="12"/>
      <c r="D89" s="23"/>
      <c r="E89" s="23"/>
      <c r="F89" s="23"/>
      <c r="G89" s="23"/>
      <c r="I89" s="23"/>
    </row>
    <row r="90" spans="1:9" x14ac:dyDescent="0.25">
      <c r="B90" s="12"/>
      <c r="D90" s="23"/>
      <c r="E90" s="23"/>
      <c r="F90" s="23"/>
      <c r="G90" s="23"/>
      <c r="I90" s="23"/>
    </row>
    <row r="91" spans="1:9" x14ac:dyDescent="0.25">
      <c r="A91" s="15"/>
      <c r="B91" s="16"/>
      <c r="D91" s="23"/>
      <c r="E91" s="23"/>
      <c r="F91" s="23"/>
      <c r="G91" s="23"/>
      <c r="I91" s="23"/>
    </row>
    <row r="92" spans="1:9" ht="15.75" x14ac:dyDescent="0.25">
      <c r="A92" s="17"/>
      <c r="B92" s="17"/>
      <c r="D92" s="23"/>
      <c r="E92" s="23"/>
      <c r="F92" s="23"/>
      <c r="G92" s="23"/>
      <c r="I92" s="23"/>
    </row>
    <row r="93" spans="1:9" x14ac:dyDescent="0.25">
      <c r="D93" s="23"/>
      <c r="E93" s="23"/>
      <c r="F93" s="23"/>
      <c r="G93" s="23"/>
    </row>
    <row r="94" spans="1:9" x14ac:dyDescent="0.25">
      <c r="D94" s="23"/>
      <c r="E94" s="23"/>
      <c r="F94" s="23"/>
      <c r="G94" s="23"/>
    </row>
    <row r="95" spans="1:9" x14ac:dyDescent="0.25">
      <c r="A95" s="12"/>
      <c r="B95" s="12"/>
      <c r="C95" s="14"/>
      <c r="D95" s="23"/>
      <c r="E95" s="23"/>
      <c r="F95" s="23"/>
      <c r="G95" s="23"/>
    </row>
    <row r="96" spans="1:9" x14ac:dyDescent="0.25">
      <c r="A96" s="12"/>
      <c r="B96" s="12"/>
      <c r="C96" s="15"/>
      <c r="D96" s="23"/>
      <c r="E96" s="23"/>
      <c r="F96" s="23"/>
      <c r="G96" s="23"/>
    </row>
    <row r="97" spans="1:7" x14ac:dyDescent="0.25">
      <c r="C97" s="15"/>
      <c r="D97" s="23"/>
      <c r="E97" s="23"/>
      <c r="F97" s="23"/>
      <c r="G97" s="23"/>
    </row>
    <row r="98" spans="1:7" x14ac:dyDescent="0.25">
      <c r="D98" s="23"/>
      <c r="E98" s="23"/>
      <c r="F98" s="23"/>
      <c r="G98" s="23"/>
    </row>
    <row r="99" spans="1:7" x14ac:dyDescent="0.25">
      <c r="D99" s="23"/>
      <c r="E99" s="23"/>
      <c r="F99" s="23"/>
      <c r="G99" s="23"/>
    </row>
    <row r="100" spans="1:7" x14ac:dyDescent="0.25">
      <c r="D100" s="23"/>
      <c r="E100" s="23"/>
      <c r="F100" s="23"/>
      <c r="G100" s="23"/>
    </row>
    <row r="101" spans="1:7" x14ac:dyDescent="0.25">
      <c r="A101" s="12"/>
    </row>
    <row r="102" spans="1:7" x14ac:dyDescent="0.25">
      <c r="A102" s="12"/>
      <c r="C102" s="18"/>
    </row>
    <row r="103" spans="1:7" x14ac:dyDescent="0.25">
      <c r="C103" s="16"/>
    </row>
    <row r="104" spans="1:7" x14ac:dyDescent="0.25">
      <c r="C104" s="16"/>
    </row>
    <row r="110" spans="1:7" x14ac:dyDescent="0.25">
      <c r="C110" s="16"/>
    </row>
    <row r="114" spans="3:3" x14ac:dyDescent="0.25">
      <c r="C114" s="12"/>
    </row>
    <row r="115" spans="3:3" x14ac:dyDescent="0.25">
      <c r="C115" s="12"/>
    </row>
    <row r="171" spans="9:9" x14ac:dyDescent="0.25">
      <c r="I171">
        <v>88205.759999999995</v>
      </c>
    </row>
    <row r="176" spans="9:9" x14ac:dyDescent="0.25">
      <c r="I176">
        <v>88205.759999999995</v>
      </c>
    </row>
    <row r="201" spans="9:9" x14ac:dyDescent="0.25">
      <c r="I201">
        <v>37358603.780000001</v>
      </c>
    </row>
  </sheetData>
  <mergeCells count="12">
    <mergeCell ref="A1:H1"/>
    <mergeCell ref="A2:H2"/>
    <mergeCell ref="A3:H3"/>
    <mergeCell ref="A4:H4"/>
    <mergeCell ref="A5:H5"/>
    <mergeCell ref="A84:H84"/>
    <mergeCell ref="D6:H6"/>
    <mergeCell ref="A6:A7"/>
    <mergeCell ref="B6:B7"/>
    <mergeCell ref="C6:C7"/>
    <mergeCell ref="A82:H82"/>
    <mergeCell ref="A83:H83"/>
  </mergeCells>
  <pageMargins left="0.23622047244094491" right="0.23622047244094491" top="0.74803149606299213" bottom="0.74803149606299213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APROBADO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Carlos Ogando</cp:lastModifiedBy>
  <cp:lastPrinted>2025-04-01T17:28:45Z</cp:lastPrinted>
  <dcterms:created xsi:type="dcterms:W3CDTF">2025-01-08T18:18:37Z</dcterms:created>
  <dcterms:modified xsi:type="dcterms:W3CDTF">2025-05-09T15:33:34Z</dcterms:modified>
</cp:coreProperties>
</file>