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EEFF 2025 CIERRE DICIEMBRE 27-012025\"/>
    </mc:Choice>
  </mc:AlternateContent>
  <xr:revisionPtr revIDLastSave="0" documentId="13_ncr:1_{CEB02A40-C4A7-4D48-AFB4-14133EDC1B94}" xr6:coauthVersionLast="36" xr6:coauthVersionMax="36" xr10:uidLastSave="{00000000-0000-0000-0000-000000000000}"/>
  <bookViews>
    <workbookView xWindow="0" yWindow="0" windowWidth="24000" windowHeight="8985" xr2:uid="{1EFBAFF6-1B7E-4998-88B3-D04748E50A60}"/>
  </bookViews>
  <sheets>
    <sheet name="Estado de Situ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B39" i="1"/>
  <c r="B38" i="1"/>
  <c r="D32" i="1"/>
  <c r="B31" i="1"/>
  <c r="B30" i="1"/>
  <c r="B29" i="1"/>
  <c r="H27" i="1"/>
  <c r="D24" i="1"/>
  <c r="B23" i="1"/>
  <c r="B24" i="1" s="1"/>
  <c r="D19" i="1"/>
  <c r="B17" i="1"/>
  <c r="B16" i="1"/>
  <c r="B15" i="1"/>
  <c r="B19" i="1" l="1"/>
  <c r="B26" i="1" s="1"/>
  <c r="B41" i="1"/>
  <c r="B32" i="1"/>
  <c r="B42" i="1" l="1"/>
</calcChain>
</file>

<file path=xl/sharedStrings.xml><?xml version="1.0" encoding="utf-8"?>
<sst xmlns="http://schemas.openxmlformats.org/spreadsheetml/2006/main" count="34" uniqueCount="33">
  <si>
    <t>SUPERINTENDENCIA DE SEGUROS</t>
  </si>
  <si>
    <t>Estado de Situación Financiera</t>
  </si>
  <si>
    <t>Al 31 de diciembre de 2024 y 2023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</si>
  <si>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</si>
  <si>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</si>
  <si>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</si>
  <si>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</si>
  <si>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</si>
  <si>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Cuenta por cobrar a corto plazo (Notas 9)</t>
  </si>
  <si>
    <t>Inventarios (Nota 10)</t>
  </si>
  <si>
    <t>Pago anticipados (Nota 11 )</t>
  </si>
  <si>
    <t>Total activos corrientes</t>
  </si>
  <si>
    <t>Activos no corrientes</t>
  </si>
  <si>
    <t>Propiedad, planta y equipo neto (Nota 12)</t>
  </si>
  <si>
    <t>Activos Intangible (Nota  13)</t>
  </si>
  <si>
    <t>Total activos no corrientes</t>
  </si>
  <si>
    <t>Total activos</t>
  </si>
  <si>
    <t>Pasivos corrientes</t>
  </si>
  <si>
    <t>Cuentas por pagar a corto plazo (Nota 14)</t>
  </si>
  <si>
    <t>Retenciones y acumulaciones por pagar (Nota 15)</t>
  </si>
  <si>
    <t>Otros pasivos corrientes (Nota 16)</t>
  </si>
  <si>
    <t>Total pasivos corrientes</t>
  </si>
  <si>
    <t>Total pasivos</t>
  </si>
  <si>
    <t>Activos Netos/Patrimonio (Notas 17)</t>
  </si>
  <si>
    <t>Capital</t>
  </si>
  <si>
    <t xml:space="preserve">Resultados positivos (ahorro)/negativo (desahorro) </t>
  </si>
  <si>
    <t>Resultado acumulado</t>
  </si>
  <si>
    <t>Patrimonio Neto</t>
  </si>
  <si>
    <t>Total Activos Netos/Patrimonio mas Pasivos</t>
  </si>
  <si>
    <t>_______________________________</t>
  </si>
  <si>
    <t>Firma de la Superintendente.</t>
  </si>
  <si>
    <t>Firma del Director Financiero.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</si>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</sst>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u val="doubleAccounting"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1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b/>
      <u val="singleAccounting"/>
      <sz val="12"/>
      <color rgb="FF231F20"/>
      <name val="Times New Roman"/>
      <family val="1"/>
    </font>
    <font>
      <b/>
      <u val="doubleAccounting"/>
      <sz val="11"/>
      <color rgb="FF231F20"/>
      <name val="Times New Roman"/>
      <family val="1"/>
    </font>
    <font>
      <u val="singleAccounting"/>
      <sz val="12"/>
      <color rgb="FF231F20"/>
      <name val="Times New Roman"/>
      <family val="1"/>
    </font>
    <font>
      <b/>
      <u val="singleAccounting"/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  <font>
      <b/>
      <u val="doubleAccounting"/>
      <sz val="12"/>
      <color theme="1"/>
      <name val="Calibri"/>
      <family val="2"/>
      <scheme val="minor"/>
    </font>
    <font>
      <u val="doubleAccounting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164" fontId="3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3" fillId="2" borderId="0" xfId="1" applyFont="1" applyFill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Border="1" applyAlignment="1">
      <alignment horizontal="center" vertical="center" wrapText="1"/>
    </xf>
    <xf numFmtId="164" fontId="5" fillId="0" borderId="0" xfId="1" applyFon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43" fontId="3" fillId="0" borderId="0" xfId="0" applyNumberFormat="1" applyFont="1"/>
    <xf numFmtId="164" fontId="6" fillId="0" borderId="0" xfId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6" fillId="0" borderId="0" xfId="1" applyFont="1" applyBorder="1" applyAlignment="1">
      <alignment horizontal="center" vertical="center" wrapText="1"/>
    </xf>
    <xf numFmtId="0" fontId="3" fillId="2" borderId="0" xfId="0" applyFont="1" applyFill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1" applyNumberFormat="1" applyFont="1" applyAlignment="1">
      <alignment horizontal="center" vertical="center" wrapText="1"/>
    </xf>
    <xf numFmtId="0" fontId="11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64" fontId="5" fillId="0" borderId="0" xfId="1" applyFont="1" applyAlignment="1"/>
    <xf numFmtId="0" fontId="6" fillId="0" borderId="0" xfId="1" applyNumberFormat="1" applyFont="1" applyBorder="1" applyAlignment="1">
      <alignment vertical="center" wrapText="1"/>
    </xf>
    <xf numFmtId="0" fontId="6" fillId="0" borderId="0" xfId="1" applyNumberFormat="1" applyFont="1" applyBorder="1" applyAlignment="1">
      <alignment horizontal="center" vertical="center" wrapText="1"/>
    </xf>
    <xf numFmtId="43" fontId="3" fillId="2" borderId="0" xfId="0" applyNumberFormat="1" applyFont="1" applyFill="1" applyBorder="1"/>
    <xf numFmtId="0" fontId="10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0" xfId="0" applyNumberFormat="1" applyFont="1" applyBorder="1"/>
    <xf numFmtId="0" fontId="6" fillId="2" borderId="0" xfId="0" applyFont="1" applyFill="1" applyAlignment="1">
      <alignment horizontal="left" vertical="center" wrapText="1" indent="1"/>
    </xf>
    <xf numFmtId="0" fontId="9" fillId="0" borderId="0" xfId="1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 indent="1"/>
    </xf>
    <xf numFmtId="0" fontId="10" fillId="0" borderId="0" xfId="0" applyFont="1"/>
    <xf numFmtId="0" fontId="11" fillId="0" borderId="0" xfId="1" applyNumberFormat="1" applyFont="1" applyBorder="1" applyAlignment="1">
      <alignment horizontal="center" vertical="center" wrapText="1"/>
    </xf>
    <xf numFmtId="164" fontId="10" fillId="0" borderId="0" xfId="1" applyFont="1"/>
    <xf numFmtId="0" fontId="13" fillId="0" borderId="0" xfId="1" applyNumberFormat="1" applyFont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164" fontId="7" fillId="0" borderId="0" xfId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3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0" xfId="0" applyFont="1" applyBorder="1"/>
    <xf numFmtId="164" fontId="15" fillId="0" borderId="0" xfId="0" applyNumberFormat="1" applyFont="1" applyBorder="1"/>
    <xf numFmtId="164" fontId="5" fillId="2" borderId="0" xfId="1" applyFont="1" applyFill="1" applyAlignment="1"/>
    <xf numFmtId="164" fontId="3" fillId="2" borderId="0" xfId="1" applyFont="1" applyFill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164" fontId="16" fillId="2" borderId="0" xfId="1" applyFont="1" applyFill="1" applyBorder="1"/>
    <xf numFmtId="0" fontId="14" fillId="0" borderId="0" xfId="0" applyFont="1" applyBorder="1" applyAlignment="1">
      <alignment horizontal="center" vertical="center" wrapText="1"/>
    </xf>
    <xf numFmtId="164" fontId="17" fillId="0" borderId="0" xfId="1" applyFont="1" applyBorder="1"/>
    <xf numFmtId="164" fontId="18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164" fontId="17" fillId="0" borderId="0" xfId="1" applyFont="1" applyBorder="1" applyAlignment="1"/>
    <xf numFmtId="164" fontId="16" fillId="2" borderId="0" xfId="0" applyNumberFormat="1" applyFont="1" applyFill="1" applyBorder="1" applyAlignment="1"/>
    <xf numFmtId="164" fontId="14" fillId="2" borderId="0" xfId="1" applyFont="1" applyFill="1" applyBorder="1" applyAlignment="1">
      <alignment vertical="center" wrapText="1"/>
    </xf>
    <xf numFmtId="164" fontId="7" fillId="0" borderId="0" xfId="1" applyFont="1" applyBorder="1" applyAlignment="1">
      <alignment vertical="center" wrapText="1"/>
    </xf>
    <xf numFmtId="0" fontId="1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EFF%20DICIEMBRE%202024%20CIERRE%2024-01-2025%20%20FELIPE%20SU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  <sheetName val="Notas 7 al 29"/>
    </sheetNames>
    <sheetDataSet>
      <sheetData sheetId="0"/>
      <sheetData sheetId="1"/>
      <sheetData sheetId="2"/>
      <sheetData sheetId="3"/>
      <sheetData sheetId="4"/>
      <sheetData sheetId="5">
        <row r="149">
          <cell r="D149">
            <v>12888452.09</v>
          </cell>
        </row>
        <row r="160">
          <cell r="D160">
            <v>2092472.2000000002</v>
          </cell>
        </row>
        <row r="201">
          <cell r="D201">
            <v>9857568.5999999996</v>
          </cell>
        </row>
        <row r="262">
          <cell r="D262">
            <v>1844608.3700000006</v>
          </cell>
        </row>
        <row r="294">
          <cell r="D294">
            <v>3780905.8899999997</v>
          </cell>
        </row>
        <row r="309">
          <cell r="D309">
            <v>4044.22</v>
          </cell>
        </row>
        <row r="319">
          <cell r="D319">
            <v>11402482.42</v>
          </cell>
        </row>
        <row r="326">
          <cell r="D326">
            <v>3619790997.0799999</v>
          </cell>
        </row>
        <row r="327">
          <cell r="D327">
            <v>132549160.81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EC1D-12CA-401A-8862-6E014781FEFF}">
  <dimension ref="A3:I55"/>
  <sheetViews>
    <sheetView tabSelected="1" zoomScale="115" zoomScaleNormal="115" workbookViewId="0">
      <selection activeCell="A10" sqref="A10"/>
    </sheetView>
  </sheetViews>
  <sheetFormatPr defaultColWidth="11.42578125" defaultRowHeight="15.75" x14ac:dyDescent="0.25"/>
  <cols>
    <col min="1" max="1" width="50.42578125" style="1" customWidth="1"/>
    <col min="2" max="2" width="20.5703125" style="1" bestFit="1" customWidth="1"/>
    <col min="3" max="3" width="2.28515625" style="56" customWidth="1"/>
    <col min="4" max="4" width="20.5703125" style="1" bestFit="1" customWidth="1"/>
    <col min="5" max="5" width="16.140625" style="1" customWidth="1"/>
    <col min="6" max="6" width="20.28515625" style="1" bestFit="1" customWidth="1"/>
    <col min="7" max="7" width="11.42578125" style="1"/>
    <col min="8" max="8" width="20.5703125" style="1" bestFit="1" customWidth="1"/>
    <col min="9" max="9" width="20.28515625" style="2" bestFit="1" customWidth="1"/>
    <col min="10" max="16384" width="11.42578125" style="1"/>
  </cols>
  <sheetData>
    <row r="3" spans="1:8" x14ac:dyDescent="0.25">
      <c r="A3" s="62" t="s">
        <v>0</v>
      </c>
      <c r="B3" s="62"/>
      <c r="C3" s="62"/>
      <c r="D3" s="62"/>
    </row>
    <row r="4" spans="1:8" x14ac:dyDescent="0.25">
      <c r="A4" s="62" t="s">
        <v>1</v>
      </c>
      <c r="B4" s="62"/>
      <c r="C4" s="62"/>
      <c r="D4" s="62"/>
    </row>
    <row r="5" spans="1:8" x14ac:dyDescent="0.25">
      <c r="A5" s="62" t="s">
        <v>2</v>
      </c>
      <c r="B5" s="62"/>
      <c r="C5" s="62"/>
      <c r="D5" s="62"/>
    </row>
    <row r="6" spans="1:8" x14ac:dyDescent="0.25">
      <c r="A6" s="63" t="s">
        <v>3</v>
      </c>
      <c r="B6" s="63"/>
      <c r="C6" s="63"/>
      <c r="D6" s="63"/>
    </row>
    <row r="7" spans="1:8" x14ac:dyDescent="0.25">
      <c r="A7" s="60"/>
      <c r="B7" s="60"/>
      <c r="C7" s="60"/>
      <c r="D7" s="60"/>
    </row>
    <row r="8" spans="1:8" x14ac:dyDescent="0.25">
      <c r="A8" s="60"/>
      <c r="B8" s="60"/>
      <c r="C8" s="60"/>
      <c r="D8" s="60"/>
    </row>
    <row r="9" spans="1:8" x14ac:dyDescent="0.25">
      <c r="A9" s="60"/>
      <c r="B9" s="60"/>
      <c r="C9" s="60"/>
      <c r="D9" s="60"/>
    </row>
    <row r="10" spans="1:8" x14ac:dyDescent="0.25">
      <c r="A10" s="3"/>
      <c r="B10" s="3"/>
      <c r="C10" s="4"/>
      <c r="D10" s="3"/>
    </row>
    <row r="11" spans="1:8" ht="12.75" customHeight="1" x14ac:dyDescent="0.25">
      <c r="A11" s="5"/>
      <c r="B11" s="6">
        <v>2024</v>
      </c>
      <c r="C11" s="7"/>
      <c r="D11" s="6">
        <v>2023</v>
      </c>
      <c r="H11" s="8"/>
    </row>
    <row r="12" spans="1:8" x14ac:dyDescent="0.25">
      <c r="A12" s="9" t="s">
        <v>4</v>
      </c>
      <c r="B12" s="10"/>
      <c r="C12" s="11"/>
      <c r="D12" s="5"/>
    </row>
    <row r="13" spans="1:8" x14ac:dyDescent="0.25">
      <c r="A13" s="9" t="s">
        <v>5</v>
      </c>
      <c r="B13" s="10"/>
      <c r="C13" s="11"/>
      <c r="D13" s="5"/>
    </row>
    <row r="14" spans="1:8" x14ac:dyDescent="0.25">
      <c r="A14" s="12" t="s">
        <v>6</v>
      </c>
      <c r="B14" s="2">
        <v>128097975.02</v>
      </c>
      <c r="C14" s="13"/>
      <c r="D14" s="14">
        <v>11220087.390000001</v>
      </c>
      <c r="E14" s="15"/>
    </row>
    <row r="15" spans="1:8" x14ac:dyDescent="0.25">
      <c r="A15" s="12" t="s">
        <v>7</v>
      </c>
      <c r="B15" s="8">
        <f>'[1]Notas 7 al 29'!D149</f>
        <v>12888452.09</v>
      </c>
      <c r="C15" s="13"/>
      <c r="D15" s="14">
        <v>11639177.07</v>
      </c>
      <c r="E15" s="16"/>
      <c r="F15" s="17"/>
    </row>
    <row r="16" spans="1:8" x14ac:dyDescent="0.25">
      <c r="A16" s="12" t="s">
        <v>8</v>
      </c>
      <c r="B16" s="8">
        <f>'[1]Notas 7 al 29'!D160</f>
        <v>2092472.2000000002</v>
      </c>
      <c r="C16" s="13"/>
      <c r="D16" s="14">
        <v>746365335.27999997</v>
      </c>
      <c r="E16" s="15"/>
      <c r="F16" s="18"/>
    </row>
    <row r="17" spans="1:8" x14ac:dyDescent="0.25">
      <c r="A17" s="12" t="s">
        <v>9</v>
      </c>
      <c r="B17" s="8">
        <f>'[1]Notas 7 al 29'!D201</f>
        <v>9857568.5999999996</v>
      </c>
      <c r="C17" s="13"/>
      <c r="D17" s="14">
        <v>10525167.119999999</v>
      </c>
      <c r="E17" s="15"/>
      <c r="F17" s="18"/>
    </row>
    <row r="18" spans="1:8" ht="18" x14ac:dyDescent="0.4">
      <c r="A18" s="12" t="s">
        <v>10</v>
      </c>
      <c r="B18" s="65">
        <v>2849573.64</v>
      </c>
      <c r="C18" s="66"/>
      <c r="D18" s="67">
        <v>2963026.34</v>
      </c>
      <c r="E18" s="15"/>
      <c r="F18" s="18"/>
    </row>
    <row r="19" spans="1:8" ht="18" x14ac:dyDescent="0.4">
      <c r="A19" s="9" t="s">
        <v>11</v>
      </c>
      <c r="B19" s="68">
        <f>SUM(B14:B18)</f>
        <v>155786041.54999995</v>
      </c>
      <c r="C19" s="68"/>
      <c r="D19" s="68">
        <f>SUM(D14:D18)</f>
        <v>782712793.20000005</v>
      </c>
      <c r="E19" s="20"/>
      <c r="F19" s="18"/>
    </row>
    <row r="20" spans="1:8" ht="6.75" customHeight="1" x14ac:dyDescent="0.25">
      <c r="A20" s="9"/>
      <c r="B20" s="6"/>
      <c r="C20" s="7"/>
      <c r="D20" s="6"/>
      <c r="E20" s="21"/>
      <c r="F20" s="22"/>
    </row>
    <row r="21" spans="1:8" x14ac:dyDescent="0.25">
      <c r="A21" s="9" t="s">
        <v>12</v>
      </c>
      <c r="B21" s="23"/>
      <c r="C21" s="24"/>
      <c r="D21" s="25"/>
      <c r="E21" s="20"/>
      <c r="F21" s="2"/>
      <c r="H21" s="2"/>
    </row>
    <row r="22" spans="1:8" x14ac:dyDescent="0.25">
      <c r="A22" s="12" t="s">
        <v>13</v>
      </c>
      <c r="B22" s="8">
        <v>367990030.26999998</v>
      </c>
      <c r="C22" s="13"/>
      <c r="D22" s="14">
        <v>397432464.33999997</v>
      </c>
      <c r="E22" s="17"/>
      <c r="F22" s="26"/>
      <c r="H22" s="2"/>
    </row>
    <row r="23" spans="1:8" x14ac:dyDescent="0.25">
      <c r="A23" s="12" t="s">
        <v>14</v>
      </c>
      <c r="B23" s="8">
        <f>'[1]Notas 7 al 29'!D262</f>
        <v>1844608.3700000006</v>
      </c>
      <c r="C23" s="13"/>
      <c r="D23" s="14">
        <v>4845023.6500000004</v>
      </c>
      <c r="E23" s="17"/>
      <c r="F23" s="26"/>
      <c r="H23" s="2"/>
    </row>
    <row r="24" spans="1:8" ht="18" x14ac:dyDescent="0.4">
      <c r="A24" s="9" t="s">
        <v>15</v>
      </c>
      <c r="B24" s="68">
        <f>SUM(B22:B23)</f>
        <v>369834638.63999999</v>
      </c>
      <c r="C24" s="68"/>
      <c r="D24" s="68">
        <f>SUM(D22:D23)</f>
        <v>402277487.98999995</v>
      </c>
      <c r="E24" s="17"/>
      <c r="F24" s="27"/>
      <c r="H24" s="2"/>
    </row>
    <row r="25" spans="1:8" ht="14.25" customHeight="1" x14ac:dyDescent="0.25">
      <c r="A25" s="9"/>
      <c r="B25" s="6"/>
      <c r="C25" s="7"/>
      <c r="D25" s="6"/>
      <c r="E25" s="17"/>
      <c r="F25" s="15"/>
      <c r="H25" s="2"/>
    </row>
    <row r="26" spans="1:8" ht="18" x14ac:dyDescent="0.4">
      <c r="A26" s="9" t="s">
        <v>16</v>
      </c>
      <c r="B26" s="57">
        <f>+B19+B24</f>
        <v>525620680.18999994</v>
      </c>
      <c r="C26" s="57"/>
      <c r="D26" s="57">
        <v>1184990281.1900001</v>
      </c>
      <c r="F26" s="15"/>
      <c r="H26" s="2"/>
    </row>
    <row r="27" spans="1:8" x14ac:dyDescent="0.25">
      <c r="A27" s="64" t="s">
        <v>17</v>
      </c>
      <c r="B27" s="5"/>
      <c r="C27" s="11"/>
      <c r="D27" s="5"/>
      <c r="F27" s="15"/>
      <c r="H27" s="8">
        <f>SUM(H21:H26)</f>
        <v>0</v>
      </c>
    </row>
    <row r="28" spans="1:8" x14ac:dyDescent="0.25">
      <c r="A28" s="64"/>
      <c r="B28" s="28"/>
      <c r="C28" s="29"/>
      <c r="D28" s="28"/>
      <c r="F28" s="15"/>
    </row>
    <row r="29" spans="1:8" x14ac:dyDescent="0.25">
      <c r="A29" s="12" t="s">
        <v>18</v>
      </c>
      <c r="B29" s="8">
        <f>'[1]Notas 7 al 29'!D294</f>
        <v>3780905.8899999997</v>
      </c>
      <c r="C29" s="30"/>
      <c r="D29" s="31">
        <v>5113628.99</v>
      </c>
      <c r="E29" s="17"/>
      <c r="F29" s="32"/>
    </row>
    <row r="30" spans="1:8" x14ac:dyDescent="0.25">
      <c r="A30" s="12" t="s">
        <v>19</v>
      </c>
      <c r="B30" s="8">
        <f>'[1]Notas 7 al 29'!D309</f>
        <v>4044.22</v>
      </c>
      <c r="C30" s="30"/>
      <c r="D30" s="31">
        <v>13723.72</v>
      </c>
      <c r="E30" s="17"/>
      <c r="F30" s="33"/>
    </row>
    <row r="31" spans="1:8" ht="18" x14ac:dyDescent="0.4">
      <c r="A31" s="12" t="s">
        <v>20</v>
      </c>
      <c r="B31" s="65">
        <f>'[1]Notas 7 al 29'!D319</f>
        <v>11402482.42</v>
      </c>
      <c r="C31" s="69"/>
      <c r="D31" s="70">
        <v>11402482.42</v>
      </c>
      <c r="E31" s="34"/>
      <c r="F31" s="33"/>
    </row>
    <row r="32" spans="1:8" ht="18" x14ac:dyDescent="0.4">
      <c r="A32" s="9" t="s">
        <v>21</v>
      </c>
      <c r="B32" s="68">
        <f>SUM(B29:B31)</f>
        <v>15187432.529999999</v>
      </c>
      <c r="C32" s="68"/>
      <c r="D32" s="68">
        <f>SUM(D29:D31)</f>
        <v>16529835.129999999</v>
      </c>
      <c r="E32" s="34"/>
      <c r="F32" s="35"/>
    </row>
    <row r="33" spans="1:9" ht="14.25" customHeight="1" x14ac:dyDescent="0.25">
      <c r="A33" s="9"/>
      <c r="B33" s="6"/>
      <c r="C33" s="7"/>
      <c r="D33" s="6"/>
      <c r="F33" s="36"/>
    </row>
    <row r="34" spans="1:9" ht="16.5" customHeight="1" x14ac:dyDescent="0.25">
      <c r="A34" s="9"/>
      <c r="B34" s="6"/>
      <c r="C34" s="7"/>
      <c r="D34" s="6"/>
      <c r="F34" s="16"/>
    </row>
    <row r="35" spans="1:9" ht="20.25" x14ac:dyDescent="0.25">
      <c r="A35" s="9" t="s">
        <v>22</v>
      </c>
      <c r="B35" s="37"/>
      <c r="C35" s="38"/>
      <c r="D35" s="37"/>
      <c r="F35" s="16"/>
    </row>
    <row r="36" spans="1:9" ht="9" customHeight="1" x14ac:dyDescent="0.25">
      <c r="A36" s="9"/>
      <c r="B36" s="6"/>
      <c r="C36" s="7"/>
      <c r="D36" s="6"/>
      <c r="F36" s="16"/>
    </row>
    <row r="37" spans="1:9" x14ac:dyDescent="0.25">
      <c r="A37" s="39" t="s">
        <v>23</v>
      </c>
      <c r="B37" s="10"/>
      <c r="C37" s="11"/>
      <c r="D37" s="5"/>
      <c r="F37" s="40"/>
    </row>
    <row r="38" spans="1:9" ht="12.75" customHeight="1" x14ac:dyDescent="0.25">
      <c r="A38" s="41" t="s">
        <v>24</v>
      </c>
      <c r="B38" s="59">
        <f>'[1]Notas 7 al 29'!D326</f>
        <v>3619790997.0799999</v>
      </c>
      <c r="C38" s="13"/>
      <c r="D38" s="58">
        <v>3619790997.0799999</v>
      </c>
      <c r="E38" s="17"/>
      <c r="F38" s="42"/>
      <c r="H38" s="8"/>
    </row>
    <row r="39" spans="1:9" x14ac:dyDescent="0.25">
      <c r="A39" s="41" t="s">
        <v>25</v>
      </c>
      <c r="B39" s="59">
        <f>'[1]Notas 7 al 29'!D327</f>
        <v>132549160.81</v>
      </c>
      <c r="C39" s="13"/>
      <c r="D39" s="58">
        <v>-20379242.239999998</v>
      </c>
      <c r="E39" s="17"/>
      <c r="F39" s="42"/>
    </row>
    <row r="40" spans="1:9" x14ac:dyDescent="0.25">
      <c r="A40" s="41" t="s">
        <v>26</v>
      </c>
      <c r="B40" s="59">
        <v>-3241906910.23</v>
      </c>
      <c r="C40" s="13"/>
      <c r="D40" s="58">
        <v>-2430951308.7800002</v>
      </c>
      <c r="E40" s="17"/>
      <c r="F40" s="42"/>
    </row>
    <row r="41" spans="1:9" s="44" customFormat="1" ht="18" x14ac:dyDescent="0.4">
      <c r="A41" s="43" t="s">
        <v>27</v>
      </c>
      <c r="B41" s="71">
        <f>B38+B39+B40</f>
        <v>510433247.65999985</v>
      </c>
      <c r="C41" s="66"/>
      <c r="D41" s="72">
        <f>SUM(D38:D40)</f>
        <v>1168460446.0599999</v>
      </c>
      <c r="F41" s="45"/>
      <c r="I41" s="46"/>
    </row>
    <row r="42" spans="1:9" ht="18" x14ac:dyDescent="0.4">
      <c r="A42" s="39" t="s">
        <v>28</v>
      </c>
      <c r="B42" s="73">
        <f>B32+B41</f>
        <v>525620680.18999982</v>
      </c>
      <c r="C42" s="49"/>
      <c r="D42" s="73">
        <v>1184990281.1900001</v>
      </c>
      <c r="E42" s="74"/>
      <c r="F42" s="47"/>
    </row>
    <row r="43" spans="1:9" ht="18" x14ac:dyDescent="0.25">
      <c r="A43" s="39"/>
      <c r="B43" s="48"/>
      <c r="C43" s="19"/>
      <c r="F43" s="47"/>
    </row>
    <row r="44" spans="1:9" ht="18" x14ac:dyDescent="0.25">
      <c r="A44" s="39"/>
      <c r="B44" s="48"/>
      <c r="C44" s="19"/>
      <c r="D44" s="49"/>
      <c r="F44" s="36"/>
    </row>
    <row r="45" spans="1:9" x14ac:dyDescent="0.25">
      <c r="A45" s="50"/>
      <c r="B45" s="50"/>
      <c r="C45" s="51"/>
      <c r="D45" s="50"/>
      <c r="F45" s="15"/>
    </row>
    <row r="46" spans="1:9" x14ac:dyDescent="0.25">
      <c r="A46" s="50"/>
      <c r="B46" s="50"/>
      <c r="C46" s="51"/>
      <c r="D46" s="50"/>
      <c r="F46" s="52"/>
    </row>
    <row r="47" spans="1:9" x14ac:dyDescent="0.25">
      <c r="A47" s="53" t="s">
        <v>29</v>
      </c>
      <c r="B47" s="54"/>
      <c r="C47" s="54"/>
      <c r="D47" s="54"/>
      <c r="F47" s="15"/>
    </row>
    <row r="48" spans="1:9" x14ac:dyDescent="0.25">
      <c r="A48" s="53" t="s">
        <v>30</v>
      </c>
      <c r="B48" s="61" t="s">
        <v>31</v>
      </c>
      <c r="C48" s="61"/>
      <c r="D48" s="61"/>
      <c r="F48" s="16"/>
    </row>
    <row r="49" spans="1:6" x14ac:dyDescent="0.25">
      <c r="A49" s="50"/>
      <c r="B49" s="50"/>
      <c r="C49" s="51"/>
      <c r="D49" s="50"/>
      <c r="F49" s="16"/>
    </row>
    <row r="50" spans="1:6" x14ac:dyDescent="0.25">
      <c r="A50" s="50"/>
      <c r="B50" s="50"/>
      <c r="C50" s="51"/>
      <c r="D50" s="50"/>
      <c r="F50" s="16"/>
    </row>
    <row r="51" spans="1:6" x14ac:dyDescent="0.25">
      <c r="A51" s="50"/>
      <c r="B51" s="50"/>
      <c r="C51" s="51"/>
      <c r="D51" s="50"/>
      <c r="F51" s="16"/>
    </row>
    <row r="52" spans="1:6" ht="13.5" customHeight="1" x14ac:dyDescent="0.25">
      <c r="A52" s="51"/>
      <c r="B52" s="50"/>
      <c r="C52" s="51"/>
      <c r="D52" s="50"/>
      <c r="F52" s="16"/>
    </row>
    <row r="53" spans="1:6" x14ac:dyDescent="0.25">
      <c r="A53" s="55" t="s">
        <v>29</v>
      </c>
      <c r="B53" s="51"/>
      <c r="C53" s="51"/>
      <c r="D53" s="50"/>
      <c r="F53" s="16"/>
    </row>
    <row r="54" spans="1:6" x14ac:dyDescent="0.25">
      <c r="A54" s="55" t="s">
        <v>32</v>
      </c>
      <c r="B54" s="55"/>
      <c r="C54" s="55"/>
    </row>
    <row r="55" spans="1:6" x14ac:dyDescent="0.25">
      <c r="A55" s="53"/>
    </row>
  </sheetData>
  <mergeCells count="6">
    <mergeCell ref="B48:D48"/>
    <mergeCell ref="A3:D3"/>
    <mergeCell ref="A4:D4"/>
    <mergeCell ref="A5:D5"/>
    <mergeCell ref="A6:D6"/>
    <mergeCell ref="A27:A28"/>
  </mergeCells>
  <pageMargins left="1.299212598425197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cp:lastPrinted>2025-01-27T15:24:08Z</cp:lastPrinted>
  <dcterms:created xsi:type="dcterms:W3CDTF">2025-01-27T13:10:21Z</dcterms:created>
  <dcterms:modified xsi:type="dcterms:W3CDTF">2025-01-27T15:24:37Z</dcterms:modified>
</cp:coreProperties>
</file>