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Reportes en Dolares\"/>
    </mc:Choice>
  </mc:AlternateContent>
  <bookViews>
    <workbookView xWindow="0" yWindow="0" windowWidth="24000" windowHeight="9735" tabRatio="826" activeTab="2"/>
  </bookViews>
  <sheets>
    <sheet name="NO. CIAS DE SEGUROS" sheetId="71" r:id="rId1"/>
    <sheet name="NO. DE CORREDORES" sheetId="72" r:id="rId2"/>
    <sheet name="CUADRO 1" sheetId="75" r:id="rId3"/>
    <sheet name="CUADRO 2" sheetId="76" r:id="rId4"/>
    <sheet name="CUADRO 3" sheetId="77" r:id="rId5"/>
    <sheet name="CUADRO 4" sheetId="78" r:id="rId6"/>
    <sheet name="CUADRO 5" sheetId="79" r:id="rId7"/>
    <sheet name="CUADRO 6" sheetId="80" r:id="rId8"/>
    <sheet name="CUADRO 7" sheetId="81" r:id="rId9"/>
    <sheet name="CUADRO 8" sheetId="82" r:id="rId10"/>
  </sheets>
  <externalReferences>
    <externalReference r:id="rId11"/>
  </externalReferences>
  <definedNames>
    <definedName name="_xlnm.Print_Area" localSheetId="2">'CUADRO 1'!$A$1:$E$19</definedName>
    <definedName name="_xlnm.Print_Area" localSheetId="3">'CUADRO 2'!$A$1:$E$11</definedName>
    <definedName name="_xlnm.Print_Area" localSheetId="4">'CUADRO 3'!$A$1:$E$20</definedName>
    <definedName name="_xlnm.Print_Area" localSheetId="5">'CUADRO 4'!$A$1:$D$11</definedName>
    <definedName name="_xlnm.Print_Area" localSheetId="6">'CUADRO 5'!$A$1:$B$12</definedName>
    <definedName name="_xlnm.Print_Area" localSheetId="7">'CUADRO 6'!$A$1:$B$12</definedName>
    <definedName name="_xlnm.Print_Area" localSheetId="8">'CUADRO 7'!$A$1:$B$11</definedName>
    <definedName name="_xlnm.Print_Area" localSheetId="9">'CUADRO 8'!$A$1:$B$10</definedName>
    <definedName name="_xlnm.Print_Area" localSheetId="0">'NO. CIAS DE SEGUROS'!$A$1:$D$9</definedName>
    <definedName name="_xlnm.Print_Area" localSheetId="1">'NO. DE CORREDORES'!$A$1:$B$9</definedName>
  </definedNames>
  <calcPr calcId="162913"/>
</workbook>
</file>

<file path=xl/calcChain.xml><?xml version="1.0" encoding="utf-8"?>
<calcChain xmlns="http://schemas.openxmlformats.org/spreadsheetml/2006/main">
  <c r="B7" i="82" l="1"/>
  <c r="B6" i="82"/>
  <c r="A3" i="82"/>
  <c r="B10" i="81"/>
  <c r="B9" i="81"/>
  <c r="B8" i="81"/>
  <c r="A4" i="81"/>
  <c r="B10" i="80"/>
  <c r="B9" i="80"/>
  <c r="B8" i="80"/>
  <c r="B11" i="80" s="1"/>
  <c r="F6" i="80"/>
  <c r="A4" i="80"/>
  <c r="B10" i="79"/>
  <c r="B9" i="79"/>
  <c r="B11" i="79" s="1"/>
  <c r="A4" i="79"/>
  <c r="D10" i="78"/>
  <c r="D9" i="78"/>
  <c r="C9" i="78"/>
  <c r="B9" i="78"/>
  <c r="D8" i="78"/>
  <c r="C8" i="78"/>
  <c r="B8" i="78"/>
  <c r="A4" i="78"/>
  <c r="E18" i="77"/>
  <c r="D18" i="77"/>
  <c r="C18" i="77"/>
  <c r="B18" i="77"/>
  <c r="E17" i="77"/>
  <c r="D17" i="77"/>
  <c r="C17" i="77"/>
  <c r="B17" i="77"/>
  <c r="E16" i="77"/>
  <c r="D16" i="77"/>
  <c r="C16" i="77"/>
  <c r="B16" i="77"/>
  <c r="E15" i="77"/>
  <c r="D15" i="77"/>
  <c r="C15" i="77"/>
  <c r="B15" i="77"/>
  <c r="E14" i="77"/>
  <c r="D14" i="77"/>
  <c r="C14" i="77"/>
  <c r="B14" i="77"/>
  <c r="E13" i="77"/>
  <c r="D13" i="77"/>
  <c r="C13" i="77"/>
  <c r="B13" i="77"/>
  <c r="E12" i="77"/>
  <c r="D12" i="77"/>
  <c r="C12" i="77"/>
  <c r="B12" i="77"/>
  <c r="E11" i="77"/>
  <c r="D11" i="77"/>
  <c r="C11" i="77"/>
  <c r="B11" i="77"/>
  <c r="E10" i="77"/>
  <c r="D10" i="77"/>
  <c r="C10" i="77"/>
  <c r="B10" i="77"/>
  <c r="E9" i="77"/>
  <c r="E19" i="77" s="1"/>
  <c r="D9" i="77"/>
  <c r="D19" i="77" s="1"/>
  <c r="C9" i="77"/>
  <c r="C19" i="77" s="1"/>
  <c r="B9" i="77"/>
  <c r="B19" i="77" s="1"/>
  <c r="A4" i="77"/>
  <c r="E9" i="76"/>
  <c r="D9" i="76"/>
  <c r="C9" i="76"/>
  <c r="B9" i="76"/>
  <c r="E8" i="76"/>
  <c r="E10" i="76" s="1"/>
  <c r="D8" i="76"/>
  <c r="D10" i="76" s="1"/>
  <c r="C8" i="76"/>
  <c r="C10" i="76" s="1"/>
  <c r="B8" i="76"/>
  <c r="B10" i="76" s="1"/>
  <c r="A4" i="76"/>
  <c r="E17" i="75"/>
  <c r="D17" i="75"/>
  <c r="C17" i="75"/>
  <c r="B17" i="75"/>
  <c r="E16" i="75"/>
  <c r="D16" i="75"/>
  <c r="C16" i="75"/>
  <c r="B16" i="75"/>
  <c r="E15" i="75"/>
  <c r="D15" i="75"/>
  <c r="C15" i="75"/>
  <c r="B15" i="75"/>
  <c r="E14" i="75"/>
  <c r="D14" i="75"/>
  <c r="C14" i="75"/>
  <c r="B14" i="75"/>
  <c r="E13" i="75"/>
  <c r="D13" i="75"/>
  <c r="C13" i="75"/>
  <c r="B13" i="75"/>
  <c r="E12" i="75"/>
  <c r="D12" i="75"/>
  <c r="C12" i="75"/>
  <c r="B12" i="75"/>
  <c r="E11" i="75"/>
  <c r="D11" i="75"/>
  <c r="C11" i="75"/>
  <c r="B11" i="75"/>
  <c r="E10" i="75"/>
  <c r="D10" i="75"/>
  <c r="C10" i="75"/>
  <c r="B10" i="75"/>
  <c r="E9" i="75"/>
  <c r="D9" i="75"/>
  <c r="C9" i="75"/>
  <c r="B9" i="75"/>
  <c r="E8" i="75"/>
  <c r="E18" i="75" s="1"/>
  <c r="D8" i="75"/>
  <c r="D18" i="75" s="1"/>
  <c r="C8" i="75"/>
  <c r="C18" i="75" s="1"/>
  <c r="B8" i="75"/>
  <c r="B18" i="75" s="1"/>
  <c r="A4" i="75"/>
  <c r="B9" i="72"/>
  <c r="A4" i="72"/>
  <c r="D9" i="71"/>
  <c r="C9" i="71"/>
  <c r="B9" i="71"/>
  <c r="D8" i="71"/>
  <c r="D7" i="71"/>
  <c r="A4" i="71"/>
</calcChain>
</file>

<file path=xl/sharedStrings.xml><?xml version="1.0" encoding="utf-8"?>
<sst xmlns="http://schemas.openxmlformats.org/spreadsheetml/2006/main" count="125" uniqueCount="72">
  <si>
    <t>Ramos</t>
  </si>
  <si>
    <t>Mercado Asegurador Dominicano</t>
  </si>
  <si>
    <t>Patrimonio</t>
  </si>
  <si>
    <t>Otros</t>
  </si>
  <si>
    <t>Primas Retenidas</t>
  </si>
  <si>
    <t>Total</t>
  </si>
  <si>
    <t>Otros Seguros</t>
  </si>
  <si>
    <t>Daños</t>
  </si>
  <si>
    <t>Vida</t>
  </si>
  <si>
    <t>Costos de Siniestros</t>
  </si>
  <si>
    <t>Inmuebles</t>
  </si>
  <si>
    <t>Extranjero</t>
  </si>
  <si>
    <t>Primas Aceptadas</t>
  </si>
  <si>
    <t>Cuadro 1</t>
  </si>
  <si>
    <t>Primas Directas, Aceptadas, Cedidas y Retenidas Según Ramos</t>
  </si>
  <si>
    <t>(En Millones de US$)</t>
  </si>
  <si>
    <t>Primas Directas</t>
  </si>
  <si>
    <t>Primas Cedidas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</si>
  <si>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</si>
  <si>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</si>
  <si>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</si>
  <si>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</si>
  <si>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</si>
  <si>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</si>
  <si>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</si>
  <si>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</si>
  <si>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</si>
  <si>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Fuente: Estados Financieros de las Compañías Aseguradoras y Reaseguradoras del pais</t>
  </si>
  <si>
    <t>Cuadro 2</t>
  </si>
  <si>
    <t>Primas Directas, Aceptadas, Cedidas y Retenidas, Según Ramos Daños y Vida</t>
  </si>
  <si>
    <t>Cuadro 3</t>
  </si>
  <si>
    <t>Costos de Siniestros, Costos de Adquisición, Según Ramos</t>
  </si>
  <si>
    <t xml:space="preserve"> Costos de Adquisición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</si>
  <si>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</si>
  <si>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</si>
  <si>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</si>
  <si>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</si>
  <si>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</si>
  <si>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</si>
  <si>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</si>
  <si>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</si>
  <si>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</si>
  <si>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Inversiones de Reservas</t>
  </si>
  <si>
    <t>(En Millones US$)</t>
  </si>
  <si>
    <t xml:space="preserve">Inversiones </t>
  </si>
  <si>
    <t>Monto</t>
  </si>
  <si>
    <t>Cuadro 6</t>
  </si>
  <si>
    <t>Activos, Inversiones y Patrimonio</t>
  </si>
  <si>
    <t>Datos Generales</t>
  </si>
  <si>
    <t>Activos e Inversiones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</si>
  <si>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</si>
  <si>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</si>
  <si>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</si>
  <si>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</si>
  <si>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</si>
  <si>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 xml:space="preserve">Tipo de Cambio </t>
  </si>
  <si>
    <t>Población Total del Pais</t>
  </si>
  <si>
    <t>Fuentes: Banco Central de la Republica Dominicana y Oficina Nacional de Estadisticas</t>
  </si>
  <si>
    <t>Cuadro 9</t>
  </si>
  <si>
    <t>Número de Compañias Aseguradoras y Reaseguradoras por Nacionalidad</t>
  </si>
  <si>
    <t>Compañias</t>
  </si>
  <si>
    <t>Nacionales</t>
  </si>
  <si>
    <t>Extranjeras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</si>
  <si>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</si>
  <si>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</si>
  <si>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</si>
  <si>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</si>
  <si>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</si>
  <si>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</si>
  <si>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</si>
  <si>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Producto Interno Bruto*</t>
  </si>
  <si>
    <t xml:space="preserve">* En Dólares Estadounidenes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</si>
</sst>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0.0"/>
    <numFmt numFmtId="167" formatCode="&quot;RD$&quot;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43" fontId="0" fillId="0" borderId="0" xfId="1" applyFont="1"/>
    <xf numFmtId="2" fontId="0" fillId="0" borderId="0" xfId="0" applyNumberForma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3" fontId="1" fillId="2" borderId="1" xfId="1" applyFont="1" applyFill="1" applyBorder="1"/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Border="1"/>
    <xf numFmtId="165" fontId="0" fillId="0" borderId="1" xfId="1" applyNumberFormat="1" applyFont="1" applyBorder="1"/>
    <xf numFmtId="165" fontId="1" fillId="2" borderId="1" xfId="1" applyNumberFormat="1" applyFont="1" applyFill="1" applyBorder="1"/>
    <xf numFmtId="165" fontId="0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65" fontId="2" fillId="0" borderId="1" xfId="1" applyNumberFormat="1" applyFont="1" applyBorder="1"/>
    <xf numFmtId="165" fontId="0" fillId="0" borderId="0" xfId="1" applyNumberFormat="1" applyFont="1"/>
    <xf numFmtId="43" fontId="1" fillId="2" borderId="1" xfId="1" applyNumberFormat="1" applyFont="1" applyFill="1" applyBorder="1"/>
    <xf numFmtId="43" fontId="0" fillId="0" borderId="1" xfId="1" applyNumberFormat="1" applyFont="1" applyBorder="1"/>
    <xf numFmtId="43" fontId="1" fillId="0" borderId="1" xfId="1" applyNumberFormat="1" applyFont="1" applyBorder="1"/>
    <xf numFmtId="43" fontId="0" fillId="0" borderId="1" xfId="1" applyNumberFormat="1" applyFont="1" applyBorder="1" applyAlignment="1">
      <alignment horizontal="right" wrapText="1"/>
    </xf>
    <xf numFmtId="43" fontId="1" fillId="0" borderId="1" xfId="1" applyNumberFormat="1" applyFont="1" applyBorder="1" applyAlignment="1">
      <alignment horizontal="right" wrapText="1"/>
    </xf>
    <xf numFmtId="167" fontId="0" fillId="0" borderId="0" xfId="0" applyNumberFormat="1"/>
    <xf numFmtId="164" fontId="0" fillId="0" borderId="0" xfId="0" applyNumberFormat="1"/>
    <xf numFmtId="43" fontId="2" fillId="0" borderId="1" xfId="1" applyNumberFormat="1" applyFont="1" applyFill="1" applyBorder="1" applyAlignment="1">
      <alignment horizontal="right"/>
    </xf>
    <xf numFmtId="2" fontId="0" fillId="0" borderId="1" xfId="1" applyNumberFormat="1" applyFont="1" applyBorder="1"/>
    <xf numFmtId="43" fontId="1" fillId="0" borderId="0" xfId="1" applyNumberFormat="1" applyFont="1" applyBorder="1"/>
    <xf numFmtId="2" fontId="0" fillId="0" borderId="0" xfId="0" applyNumberFormat="1"/>
    <xf numFmtId="0" fontId="0" fillId="0" borderId="0" xfId="0" applyNumberFormat="1"/>
    <xf numFmtId="39" fontId="2" fillId="2" borderId="1" xfId="1" applyNumberFormat="1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39" fontId="2" fillId="3" borderId="1" xfId="1" applyNumberFormat="1" applyFont="1" applyFill="1" applyBorder="1"/>
    <xf numFmtId="37" fontId="2" fillId="2" borderId="1" xfId="1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FFFF99"/>
      <color rgb="FF00FFFF"/>
      <color rgb="FF0000CC"/>
      <color rgb="FF000080"/>
      <color rgb="FF3366FF"/>
      <color rgb="FF538ED5"/>
      <color rgb="FF0066FF"/>
      <color rgb="FF339933"/>
      <color rgb="FF16782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47624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1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8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733425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142606</xdr:rowOff>
    </xdr:from>
    <xdr:to>
      <xdr:col>0</xdr:col>
      <xdr:colOff>781050</xdr:colOff>
      <xdr:row>2</xdr:row>
      <xdr:rowOff>47625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2606"/>
          <a:ext cx="704850" cy="476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657225</xdr:colOff>
      <xdr:row>1</xdr:row>
      <xdr:rowOff>266700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400"/>
          <a:ext cx="60007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anchez.SIS/Desktop/ASSAL%202018/Copia%20de%20ASS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CIAS"/>
      <sheetName val="Catalogo"/>
      <sheetName val="CUADRO 1"/>
      <sheetName val="CUADRO 1.1"/>
      <sheetName val="CUADRO 2"/>
      <sheetName val="CUADRO 2.1"/>
      <sheetName val="CUADRO 3"/>
      <sheetName val="CUADRO 3.1"/>
      <sheetName val="CUADRO 4"/>
      <sheetName val="CUADRO 4.1"/>
      <sheetName val="CUADRO 5"/>
      <sheetName val="CUADRO 5.1"/>
      <sheetName val="CUADRO 6"/>
      <sheetName val="CUADRO 6.1"/>
      <sheetName val="CUADRO 7"/>
      <sheetName val="CUADRO 7.1"/>
      <sheetName val="CUADRO 8"/>
      <sheetName val="CUADRO 8.1"/>
      <sheetName val="NO. CIAS DE SEGUROS"/>
      <sheetName val="NO. DE CORREDORES"/>
      <sheetName val="Result. Técn. Seg. &amp; Reaseg. 17"/>
      <sheetName val="Result. Técn. Seguros 2017"/>
      <sheetName val="Result. Técn. Reaseguros 2017"/>
      <sheetName val="PRUEBA"/>
      <sheetName val="CLASIFICACION DE LOS RAMOS"/>
    </sheetNames>
    <sheetDataSet>
      <sheetData sheetId="0"/>
      <sheetData sheetId="1"/>
      <sheetData sheetId="2">
        <row r="4">
          <cell r="A4" t="str">
            <v>Año 2018</v>
          </cell>
        </row>
        <row r="36">
          <cell r="A36" t="str">
            <v>Año 2018</v>
          </cell>
        </row>
        <row r="40">
          <cell r="B40">
            <v>10004839.686356403</v>
          </cell>
          <cell r="C40">
            <v>7823.0708035003972</v>
          </cell>
          <cell r="D40">
            <v>3377828.937947494</v>
          </cell>
          <cell r="E40">
            <v>6634833.8192124097</v>
          </cell>
        </row>
        <row r="41">
          <cell r="B41">
            <v>69791940.214797139</v>
          </cell>
          <cell r="C41">
            <v>0</v>
          </cell>
          <cell r="D41">
            <v>30434924.900556881</v>
          </cell>
          <cell r="E41">
            <v>39357015.314240254</v>
          </cell>
        </row>
        <row r="42">
          <cell r="B42">
            <v>113514441.71340494</v>
          </cell>
          <cell r="C42">
            <v>34067.621320604616</v>
          </cell>
          <cell r="D42">
            <v>12604175.328758949</v>
          </cell>
          <cell r="E42">
            <v>100944334.0059666</v>
          </cell>
        </row>
        <row r="43">
          <cell r="B43">
            <v>297578278.7191726</v>
          </cell>
          <cell r="C43">
            <v>0</v>
          </cell>
          <cell r="D43">
            <v>60888599.34367542</v>
          </cell>
          <cell r="E43">
            <v>236689679.37549722</v>
          </cell>
        </row>
        <row r="44">
          <cell r="B44">
            <v>11970045.027446302</v>
          </cell>
          <cell r="C44">
            <v>1241.0700079554495</v>
          </cell>
          <cell r="D44">
            <v>1115520.0359984089</v>
          </cell>
          <cell r="E44">
            <v>10855766.061455848</v>
          </cell>
        </row>
        <row r="45">
          <cell r="B45">
            <v>338282825.95306283</v>
          </cell>
          <cell r="C45">
            <v>6025163.703261734</v>
          </cell>
          <cell r="D45">
            <v>277011700.06821793</v>
          </cell>
          <cell r="E45">
            <v>67296289.588106602</v>
          </cell>
        </row>
        <row r="46">
          <cell r="B46">
            <v>26864425.958631657</v>
          </cell>
          <cell r="C46">
            <v>169759.16865552904</v>
          </cell>
          <cell r="D46">
            <v>13798190.01531424</v>
          </cell>
          <cell r="E46">
            <v>13235995.111972947</v>
          </cell>
        </row>
        <row r="47">
          <cell r="B47">
            <v>28403523.785998408</v>
          </cell>
          <cell r="C47">
            <v>500264.99602227524</v>
          </cell>
          <cell r="D47">
            <v>18282417.737271283</v>
          </cell>
          <cell r="E47">
            <v>10621371.044749403</v>
          </cell>
        </row>
        <row r="48">
          <cell r="B48">
            <v>299526522.24323785</v>
          </cell>
          <cell r="C48">
            <v>3496266.1893396978</v>
          </cell>
          <cell r="D48">
            <v>19079019.739657916</v>
          </cell>
          <cell r="E48">
            <v>283943768.69291961</v>
          </cell>
        </row>
        <row r="49">
          <cell r="B49">
            <v>7365713.0123309465</v>
          </cell>
          <cell r="C49">
            <v>82523.627684964202</v>
          </cell>
          <cell r="D49">
            <v>6103643.6268894188</v>
          </cell>
          <cell r="E49">
            <v>1344593.0131264913</v>
          </cell>
        </row>
      </sheetData>
      <sheetData sheetId="3"/>
      <sheetData sheetId="4">
        <row r="4">
          <cell r="A4" t="str">
            <v>Año 2018</v>
          </cell>
        </row>
        <row r="40">
          <cell r="B40">
            <v>700443010.95326173</v>
          </cell>
          <cell r="C40">
            <v>10273977.6849642</v>
          </cell>
          <cell r="D40">
            <v>334274971.18735075</v>
          </cell>
          <cell r="E40">
            <v>376442017.45087522</v>
          </cell>
        </row>
        <row r="41">
          <cell r="B41">
            <v>502859545.36117738</v>
          </cell>
          <cell r="C41">
            <v>43131.762132060459</v>
          </cell>
          <cell r="D41">
            <v>108421048.54693714</v>
          </cell>
          <cell r="E41">
            <v>394481628.57637233</v>
          </cell>
        </row>
      </sheetData>
      <sheetData sheetId="5">
        <row r="8">
          <cell r="I8">
            <v>1000000</v>
          </cell>
        </row>
      </sheetData>
      <sheetData sheetId="6">
        <row r="36">
          <cell r="A36" t="str">
            <v>Año 2018</v>
          </cell>
        </row>
        <row r="41">
          <cell r="B41">
            <v>1135916.5873110578</v>
          </cell>
          <cell r="C41">
            <v>7823.0708035003972</v>
          </cell>
          <cell r="D41">
            <v>3377828.937947494</v>
          </cell>
          <cell r="E41">
            <v>3385652.0087509942</v>
          </cell>
        </row>
        <row r="42">
          <cell r="B42">
            <v>25680339.021479715</v>
          </cell>
          <cell r="C42">
            <v>0</v>
          </cell>
          <cell r="D42">
            <v>30434924.900556881</v>
          </cell>
          <cell r="E42">
            <v>30434924.900556881</v>
          </cell>
        </row>
        <row r="43">
          <cell r="B43">
            <v>50472154.415274464</v>
          </cell>
          <cell r="C43">
            <v>34067.621320604616</v>
          </cell>
          <cell r="D43">
            <v>12604175.328758949</v>
          </cell>
          <cell r="E43">
            <v>12638242.950079553</v>
          </cell>
        </row>
        <row r="44">
          <cell r="B44">
            <v>169616932.43834525</v>
          </cell>
          <cell r="C44">
            <v>0</v>
          </cell>
          <cell r="D44">
            <v>60888599.34367542</v>
          </cell>
          <cell r="E44">
            <v>60888599.34367542</v>
          </cell>
        </row>
        <row r="45">
          <cell r="B45">
            <v>3478510.0636435957</v>
          </cell>
          <cell r="C45">
            <v>1241.0700079554495</v>
          </cell>
          <cell r="D45">
            <v>1115520.0359984089</v>
          </cell>
          <cell r="E45">
            <v>1116761.1060063643</v>
          </cell>
        </row>
        <row r="46">
          <cell r="B46">
            <v>22350354.158711214</v>
          </cell>
          <cell r="C46">
            <v>6025163.703261734</v>
          </cell>
          <cell r="D46">
            <v>277011700.06821793</v>
          </cell>
          <cell r="E46">
            <v>283036863.77147967</v>
          </cell>
        </row>
        <row r="47">
          <cell r="B47">
            <v>4049903.3124502781</v>
          </cell>
          <cell r="C47">
            <v>169759.16865552904</v>
          </cell>
          <cell r="D47">
            <v>13798190.01531424</v>
          </cell>
          <cell r="E47">
            <v>13967949.18396977</v>
          </cell>
        </row>
        <row r="48">
          <cell r="B48">
            <v>4756756.264518694</v>
          </cell>
          <cell r="C48">
            <v>500264.99602227524</v>
          </cell>
          <cell r="D48">
            <v>18282417.737271283</v>
          </cell>
          <cell r="E48">
            <v>18782682.733293556</v>
          </cell>
        </row>
        <row r="49">
          <cell r="B49">
            <v>155528269.89498806</v>
          </cell>
          <cell r="C49">
            <v>3496266.1893396978</v>
          </cell>
          <cell r="D49">
            <v>19079019.739657916</v>
          </cell>
          <cell r="E49">
            <v>22575285.928997613</v>
          </cell>
        </row>
        <row r="50">
          <cell r="B50">
            <v>221399.05330151154</v>
          </cell>
          <cell r="C50">
            <v>82523.627684964202</v>
          </cell>
          <cell r="D50">
            <v>6103643.6268894188</v>
          </cell>
          <cell r="E50">
            <v>6186167.2545743836</v>
          </cell>
        </row>
      </sheetData>
      <sheetData sheetId="7">
        <row r="9">
          <cell r="I9">
            <v>1000000</v>
          </cell>
        </row>
      </sheetData>
      <sheetData sheetId="8">
        <row r="36">
          <cell r="A36" t="str">
            <v>Año 2018</v>
          </cell>
        </row>
        <row r="40">
          <cell r="B40">
            <v>186906682.68396974</v>
          </cell>
          <cell r="C40">
            <v>250383852.52605408</v>
          </cell>
          <cell r="D40">
            <v>437290535.21002382</v>
          </cell>
        </row>
        <row r="41">
          <cell r="B41">
            <v>344548948.87231499</v>
          </cell>
          <cell r="C41">
            <v>108464180.3090692</v>
          </cell>
          <cell r="D41">
            <v>453013129.18138421</v>
          </cell>
        </row>
        <row r="42">
          <cell r="D42">
            <v>217710730.08373111</v>
          </cell>
        </row>
      </sheetData>
      <sheetData sheetId="9">
        <row r="7">
          <cell r="I7">
            <v>1000000</v>
          </cell>
        </row>
      </sheetData>
      <sheetData sheetId="10">
        <row r="36">
          <cell r="A36" t="str">
            <v>Año 2018</v>
          </cell>
        </row>
        <row r="41">
          <cell r="B41">
            <v>1431232264.1688545</v>
          </cell>
        </row>
        <row r="42">
          <cell r="B42">
            <v>406436404.59785205</v>
          </cell>
        </row>
      </sheetData>
      <sheetData sheetId="11">
        <row r="9">
          <cell r="G9">
            <v>1000000</v>
          </cell>
        </row>
      </sheetData>
      <sheetData sheetId="12">
        <row r="36">
          <cell r="A36" t="str">
            <v>Año 2018</v>
          </cell>
        </row>
        <row r="40">
          <cell r="B40">
            <v>29649265.83134447</v>
          </cell>
        </row>
        <row r="41">
          <cell r="B41">
            <v>93573701.712211609</v>
          </cell>
        </row>
        <row r="42">
          <cell r="B42">
            <v>578006765.22056484</v>
          </cell>
        </row>
      </sheetData>
      <sheetData sheetId="13">
        <row r="8">
          <cell r="H8">
            <v>1000000</v>
          </cell>
        </row>
      </sheetData>
      <sheetData sheetId="14">
        <row r="36">
          <cell r="A36" t="str">
            <v>Año 2018</v>
          </cell>
        </row>
        <row r="40">
          <cell r="B40">
            <v>283359533.30111378</v>
          </cell>
        </row>
        <row r="41">
          <cell r="B41">
            <v>251427961.91368338</v>
          </cell>
        </row>
      </sheetData>
      <sheetData sheetId="15">
        <row r="7">
          <cell r="F7">
            <v>1000000</v>
          </cell>
        </row>
      </sheetData>
      <sheetData sheetId="16">
        <row r="3">
          <cell r="A3" t="str">
            <v>Año 2018</v>
          </cell>
        </row>
        <row r="6">
          <cell r="B6">
            <v>84245.167064439142</v>
          </cell>
        </row>
        <row r="7">
          <cell r="B7">
            <v>50.28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7" sqref="G7"/>
    </sheetView>
  </sheetViews>
  <sheetFormatPr defaultColWidth="11.42578125" defaultRowHeight="23.1" customHeight="1" x14ac:dyDescent="0.2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 x14ac:dyDescent="0.2">
      <c r="A1" s="44" t="s">
        <v>58</v>
      </c>
      <c r="B1" s="44"/>
      <c r="C1" s="44"/>
      <c r="D1" s="44"/>
    </row>
    <row r="2" spans="1:6" ht="23.1" customHeight="1" x14ac:dyDescent="0.25">
      <c r="A2" s="45" t="s">
        <v>1</v>
      </c>
      <c r="B2" s="45"/>
      <c r="C2" s="45"/>
      <c r="D2" s="45"/>
    </row>
    <row r="3" spans="1:6" ht="23.1" customHeight="1" x14ac:dyDescent="0.2">
      <c r="A3" s="44" t="s">
        <v>59</v>
      </c>
      <c r="B3" s="44"/>
      <c r="C3" s="44"/>
      <c r="D3" s="44"/>
    </row>
    <row r="4" spans="1:6" ht="23.1" customHeight="1" x14ac:dyDescent="0.2">
      <c r="A4" s="44" t="str">
        <f>'[1]CUADRO 1'!A36:E36</f>
        <v>Año 2018</v>
      </c>
      <c r="B4" s="44"/>
      <c r="C4" s="44"/>
      <c r="D4" s="44"/>
    </row>
    <row r="5" spans="1:6" ht="23.1" customHeight="1" thickBot="1" x14ac:dyDescent="0.25">
      <c r="A5" s="39"/>
      <c r="B5" s="39"/>
      <c r="C5" s="39"/>
      <c r="D5" s="39"/>
    </row>
    <row r="6" spans="1:6" ht="23.1" customHeight="1" thickTop="1" thickBot="1" x14ac:dyDescent="0.25">
      <c r="A6" s="40" t="s">
        <v>60</v>
      </c>
      <c r="B6" s="7" t="s">
        <v>61</v>
      </c>
      <c r="C6" s="7" t="s">
        <v>62</v>
      </c>
      <c r="D6" s="7" t="s">
        <v>5</v>
      </c>
    </row>
    <row r="7" spans="1:6" ht="23.1" customHeight="1" thickTop="1" thickBot="1" x14ac:dyDescent="0.25">
      <c r="A7" s="3" t="s">
        <v>63</v>
      </c>
      <c r="B7" s="24">
        <v>21</v>
      </c>
      <c r="C7" s="24">
        <v>12</v>
      </c>
      <c r="D7" s="24">
        <f>SUM(B7:C7)</f>
        <v>33</v>
      </c>
      <c r="F7" s="4"/>
    </row>
    <row r="8" spans="1:6" ht="23.1" customHeight="1" thickTop="1" thickBot="1" x14ac:dyDescent="0.25">
      <c r="A8" s="3" t="s">
        <v>64</v>
      </c>
      <c r="B8" s="24">
        <v>2</v>
      </c>
      <c r="C8" s="24">
        <v>135</v>
      </c>
      <c r="D8" s="24">
        <f>SUM(B8:C8)</f>
        <v>137</v>
      </c>
    </row>
    <row r="9" spans="1:6" ht="23.1" customHeight="1" thickTop="1" thickBot="1" x14ac:dyDescent="0.25">
      <c r="A9" s="8" t="s">
        <v>5</v>
      </c>
      <c r="B9" s="21">
        <f>SUM(B7:B8)</f>
        <v>23</v>
      </c>
      <c r="C9" s="21">
        <f>SUM(C7:C8)</f>
        <v>147</v>
      </c>
      <c r="D9" s="21">
        <f>SUM(D7:D8)</f>
        <v>170</v>
      </c>
    </row>
    <row r="10" spans="1:6" ht="23.1" customHeight="1" thickTop="1" x14ac:dyDescent="0.2">
      <c r="A10" s="5"/>
      <c r="B10" s="9"/>
      <c r="C10" s="10"/>
      <c r="D10" s="9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9" sqref="F9"/>
    </sheetView>
  </sheetViews>
  <sheetFormatPr defaultColWidth="11.42578125" defaultRowHeight="23.1" customHeight="1" x14ac:dyDescent="0.2"/>
  <cols>
    <col min="1" max="1" width="36.7109375" customWidth="1"/>
    <col min="2" max="2" width="29.140625" customWidth="1"/>
  </cols>
  <sheetData>
    <row r="1" spans="1:2" ht="23.1" customHeight="1" x14ac:dyDescent="0.2">
      <c r="A1" s="44" t="s">
        <v>65</v>
      </c>
      <c r="B1" s="44"/>
    </row>
    <row r="2" spans="1:2" ht="23.1" customHeight="1" x14ac:dyDescent="0.25">
      <c r="A2" s="45" t="s">
        <v>1</v>
      </c>
      <c r="B2" s="45"/>
    </row>
    <row r="3" spans="1:2" ht="23.1" customHeight="1" x14ac:dyDescent="0.2">
      <c r="A3" s="44" t="s">
        <v>66</v>
      </c>
      <c r="B3" s="44"/>
    </row>
    <row r="4" spans="1:2" ht="23.1" customHeight="1" x14ac:dyDescent="0.2">
      <c r="A4" s="44" t="str">
        <f>'[1]CUADRO 1'!A36:E36</f>
        <v>Año 2018</v>
      </c>
      <c r="B4" s="44"/>
    </row>
    <row r="5" spans="1:2" ht="23.1" customHeight="1" thickBot="1" x14ac:dyDescent="0.25">
      <c r="A5" s="39"/>
      <c r="B5" s="39"/>
    </row>
    <row r="6" spans="1:2" ht="23.1" customHeight="1" thickTop="1" thickBot="1" x14ac:dyDescent="0.25">
      <c r="A6" s="40" t="s">
        <v>67</v>
      </c>
      <c r="B6" s="7" t="s">
        <v>5</v>
      </c>
    </row>
    <row r="7" spans="1:2" ht="23.1" customHeight="1" thickTop="1" thickBot="1" x14ac:dyDescent="0.25">
      <c r="A7" s="3" t="s">
        <v>68</v>
      </c>
      <c r="B7" s="20">
        <v>603</v>
      </c>
    </row>
    <row r="8" spans="1:2" ht="23.1" customHeight="1" thickTop="1" thickBot="1" x14ac:dyDescent="0.25">
      <c r="A8" s="3" t="s">
        <v>69</v>
      </c>
      <c r="B8" s="20">
        <v>360</v>
      </c>
    </row>
    <row r="9" spans="1:2" ht="23.1" customHeight="1" thickTop="1" thickBot="1" x14ac:dyDescent="0.25">
      <c r="A9" s="8" t="s">
        <v>5</v>
      </c>
      <c r="B9" s="21">
        <f>SUM(B7:B8)</f>
        <v>963</v>
      </c>
    </row>
    <row r="10" spans="1:2" ht="23.1" customHeight="1" thickTop="1" x14ac:dyDescent="0.2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4" sqref="F4"/>
    </sheetView>
  </sheetViews>
  <sheetFormatPr defaultColWidth="11.42578125" defaultRowHeight="23.1" customHeight="1" x14ac:dyDescent="0.2"/>
  <cols>
    <col min="1" max="1" width="29.85546875" customWidth="1"/>
    <col min="2" max="2" width="14.5703125" customWidth="1"/>
    <col min="3" max="3" width="14.28515625" customWidth="1"/>
    <col min="4" max="4" width="15.42578125" customWidth="1"/>
    <col min="5" max="5" width="15.7109375" customWidth="1"/>
    <col min="7" max="7" width="17.42578125" bestFit="1" customWidth="1"/>
    <col min="8" max="8" width="15.28515625" hidden="1" customWidth="1"/>
    <col min="9" max="9" width="17.42578125" hidden="1" customWidth="1"/>
    <col min="10" max="10" width="19" hidden="1" customWidth="1"/>
  </cols>
  <sheetData>
    <row r="1" spans="1:10" ht="23.1" customHeight="1" x14ac:dyDescent="0.2">
      <c r="A1" s="44" t="s">
        <v>13</v>
      </c>
      <c r="B1" s="44"/>
      <c r="C1" s="44"/>
      <c r="D1" s="44"/>
      <c r="E1" s="44"/>
    </row>
    <row r="2" spans="1:10" ht="23.1" customHeight="1" x14ac:dyDescent="0.25">
      <c r="A2" s="45" t="s">
        <v>1</v>
      </c>
      <c r="B2" s="45"/>
      <c r="C2" s="45"/>
      <c r="D2" s="45"/>
      <c r="E2" s="45"/>
    </row>
    <row r="3" spans="1:10" ht="23.1" customHeight="1" x14ac:dyDescent="0.2">
      <c r="A3" s="44" t="s">
        <v>14</v>
      </c>
      <c r="B3" s="44"/>
      <c r="C3" s="44"/>
      <c r="D3" s="44"/>
      <c r="E3" s="44"/>
    </row>
    <row r="4" spans="1:10" ht="23.1" customHeight="1" x14ac:dyDescent="0.2">
      <c r="A4" s="44" t="str">
        <f>'[1]CUADRO 1'!A4:E4</f>
        <v>Año 2018</v>
      </c>
      <c r="B4" s="44"/>
      <c r="C4" s="44"/>
      <c r="D4" s="44"/>
      <c r="E4" s="44"/>
    </row>
    <row r="5" spans="1:10" ht="23.1" customHeight="1" x14ac:dyDescent="0.2">
      <c r="A5" s="44" t="s">
        <v>15</v>
      </c>
      <c r="B5" s="44"/>
      <c r="C5" s="44"/>
      <c r="D5" s="44"/>
      <c r="E5" s="44"/>
    </row>
    <row r="6" spans="1:10" ht="23.1" customHeight="1" thickBot="1" x14ac:dyDescent="0.25">
      <c r="A6" s="39"/>
      <c r="B6" s="39"/>
      <c r="C6" s="39"/>
      <c r="D6" s="39"/>
      <c r="E6" s="39"/>
    </row>
    <row r="7" spans="1:10" ht="33" customHeight="1" thickTop="1" thickBot="1" x14ac:dyDescent="0.25">
      <c r="A7" s="40" t="s">
        <v>0</v>
      </c>
      <c r="B7" s="7" t="s">
        <v>16</v>
      </c>
      <c r="C7" s="7" t="s">
        <v>12</v>
      </c>
      <c r="D7" s="7" t="s">
        <v>17</v>
      </c>
      <c r="E7" s="7" t="s">
        <v>4</v>
      </c>
    </row>
    <row r="8" spans="1:10" ht="23.1" customHeight="1" thickTop="1" thickBot="1" x14ac:dyDescent="0.25">
      <c r="A8" s="3" t="s">
        <v>18</v>
      </c>
      <c r="B8" s="27">
        <f>'[1]CUADRO 1'!B40/$I$8</f>
        <v>10.004839686356403</v>
      </c>
      <c r="C8" s="27">
        <f>'[1]CUADRO 1'!C40/$I$8</f>
        <v>7.8230708035003978E-3</v>
      </c>
      <c r="D8" s="27">
        <f>'[1]CUADRO 1'!D40/$I$8</f>
        <v>3.3778289379474939</v>
      </c>
      <c r="E8" s="28">
        <f>'[1]CUADRO 1'!E40/$I$8</f>
        <v>6.6348338192124094</v>
      </c>
      <c r="G8" s="35"/>
      <c r="H8" s="11"/>
      <c r="I8" s="11">
        <v>1000000</v>
      </c>
      <c r="J8" s="31"/>
    </row>
    <row r="9" spans="1:10" ht="23.1" customHeight="1" thickTop="1" thickBot="1" x14ac:dyDescent="0.25">
      <c r="A9" s="3" t="s">
        <v>19</v>
      </c>
      <c r="B9" s="27">
        <f>'[1]CUADRO 1'!B41/$I$8</f>
        <v>69.791940214797137</v>
      </c>
      <c r="C9" s="34">
        <f>'[1]CUADRO 1'!C41/$I$8</f>
        <v>0</v>
      </c>
      <c r="D9" s="27">
        <f>'[1]CUADRO 1'!D41/$I$8</f>
        <v>30.434924900556879</v>
      </c>
      <c r="E9" s="28">
        <f>'[1]CUADRO 1'!E41/$I$8</f>
        <v>39.357015314240257</v>
      </c>
      <c r="G9" s="35"/>
      <c r="H9" s="11"/>
      <c r="I9" s="11"/>
      <c r="J9" s="31"/>
    </row>
    <row r="10" spans="1:10" ht="23.1" customHeight="1" thickTop="1" thickBot="1" x14ac:dyDescent="0.25">
      <c r="A10" s="3" t="s">
        <v>20</v>
      </c>
      <c r="B10" s="27">
        <f>'[1]CUADRO 1'!B42/$I$8</f>
        <v>113.51444171340493</v>
      </c>
      <c r="C10" s="27">
        <f>'[1]CUADRO 1'!C42/$I$8</f>
        <v>3.4067621320604619E-2</v>
      </c>
      <c r="D10" s="27">
        <f>'[1]CUADRO 1'!D42/$I$8</f>
        <v>12.604175328758949</v>
      </c>
      <c r="E10" s="28">
        <f>'[1]CUADRO 1'!E42/$I$8</f>
        <v>100.94433400596661</v>
      </c>
      <c r="G10" s="35"/>
      <c r="H10" s="11"/>
      <c r="I10" s="11"/>
      <c r="J10" s="31"/>
    </row>
    <row r="11" spans="1:10" ht="23.1" customHeight="1" thickTop="1" thickBot="1" x14ac:dyDescent="0.25">
      <c r="A11" s="3" t="s">
        <v>21</v>
      </c>
      <c r="B11" s="27">
        <f>'[1]CUADRO 1'!B43/$I$8</f>
        <v>297.5782787191726</v>
      </c>
      <c r="C11" s="34">
        <f>'[1]CUADRO 1'!C43/$I$8</f>
        <v>0</v>
      </c>
      <c r="D11" s="27">
        <f>'[1]CUADRO 1'!D43/$I$8</f>
        <v>60.888599343675416</v>
      </c>
      <c r="E11" s="28">
        <f>'[1]CUADRO 1'!E43/$I$8</f>
        <v>236.68967937549724</v>
      </c>
      <c r="G11" s="35"/>
      <c r="H11" s="11"/>
      <c r="I11" s="11"/>
      <c r="J11" s="31"/>
    </row>
    <row r="12" spans="1:10" ht="23.1" customHeight="1" thickTop="1" thickBot="1" x14ac:dyDescent="0.25">
      <c r="A12" s="3" t="s">
        <v>22</v>
      </c>
      <c r="B12" s="27">
        <f>'[1]CUADRO 1'!B44/$I$8</f>
        <v>11.970045027446302</v>
      </c>
      <c r="C12" s="27">
        <f>'[1]CUADRO 1'!C44/$I$8</f>
        <v>1.2410700079554494E-3</v>
      </c>
      <c r="D12" s="27">
        <f>'[1]CUADRO 1'!D44/$I$8</f>
        <v>1.115520035998409</v>
      </c>
      <c r="E12" s="28">
        <f>'[1]CUADRO 1'!E44/$I$8</f>
        <v>10.855766061455848</v>
      </c>
      <c r="G12" s="35"/>
      <c r="H12" s="11"/>
      <c r="I12" s="11"/>
      <c r="J12" s="31"/>
    </row>
    <row r="13" spans="1:10" ht="23.1" customHeight="1" thickTop="1" thickBot="1" x14ac:dyDescent="0.25">
      <c r="A13" s="3" t="s">
        <v>23</v>
      </c>
      <c r="B13" s="27">
        <f>'[1]CUADRO 1'!B45/$I$8</f>
        <v>338.28282595306285</v>
      </c>
      <c r="C13" s="27">
        <f>'[1]CUADRO 1'!C45/$I$8</f>
        <v>6.0251637032617342</v>
      </c>
      <c r="D13" s="27">
        <f>'[1]CUADRO 1'!D45/$I$8</f>
        <v>277.01170006821792</v>
      </c>
      <c r="E13" s="28">
        <f>'[1]CUADRO 1'!E45/$I$8</f>
        <v>67.296289588106603</v>
      </c>
      <c r="G13" s="35"/>
      <c r="H13" s="11"/>
      <c r="I13" s="11"/>
      <c r="J13" s="31"/>
    </row>
    <row r="14" spans="1:10" ht="23.1" customHeight="1" thickTop="1" thickBot="1" x14ac:dyDescent="0.25">
      <c r="A14" s="3" t="s">
        <v>24</v>
      </c>
      <c r="B14" s="27">
        <f>'[1]CUADRO 1'!B46/$I$8</f>
        <v>26.864425958631656</v>
      </c>
      <c r="C14" s="27">
        <f>'[1]CUADRO 1'!C46/$I$8</f>
        <v>0.16975916865552904</v>
      </c>
      <c r="D14" s="27">
        <f>'[1]CUADRO 1'!D46/$I$8</f>
        <v>13.79819001531424</v>
      </c>
      <c r="E14" s="28">
        <f>'[1]CUADRO 1'!E46/$I$8</f>
        <v>13.235995111972947</v>
      </c>
      <c r="G14" s="35"/>
      <c r="H14" s="11"/>
      <c r="I14" s="11"/>
      <c r="J14" s="31"/>
    </row>
    <row r="15" spans="1:10" ht="23.1" customHeight="1" thickTop="1" thickBot="1" x14ac:dyDescent="0.25">
      <c r="A15" s="3" t="s">
        <v>25</v>
      </c>
      <c r="B15" s="27">
        <f>'[1]CUADRO 1'!B47/$I$8</f>
        <v>28.403523785998409</v>
      </c>
      <c r="C15" s="27">
        <f>'[1]CUADRO 1'!C47/$I$8</f>
        <v>0.50026499602227525</v>
      </c>
      <c r="D15" s="27">
        <f>'[1]CUADRO 1'!D47/$I$8</f>
        <v>18.282417737271281</v>
      </c>
      <c r="E15" s="28">
        <f>'[1]CUADRO 1'!E47/$I$8</f>
        <v>10.621371044749404</v>
      </c>
      <c r="G15" s="35"/>
      <c r="H15" s="11"/>
      <c r="I15" s="11"/>
      <c r="J15" s="31"/>
    </row>
    <row r="16" spans="1:10" ht="23.1" customHeight="1" thickTop="1" thickBot="1" x14ac:dyDescent="0.25">
      <c r="A16" s="3" t="s">
        <v>26</v>
      </c>
      <c r="B16" s="27">
        <f>'[1]CUADRO 1'!B48/$I$8</f>
        <v>299.52652224323788</v>
      </c>
      <c r="C16" s="27">
        <f>'[1]CUADRO 1'!C48/$I$8</f>
        <v>3.496266189339698</v>
      </c>
      <c r="D16" s="27">
        <f>'[1]CUADRO 1'!D48/$I$8</f>
        <v>19.079019739657916</v>
      </c>
      <c r="E16" s="28">
        <f>'[1]CUADRO 1'!E48/$I$8</f>
        <v>283.9437686929196</v>
      </c>
      <c r="G16" s="35"/>
      <c r="H16" s="11"/>
      <c r="I16" s="11"/>
      <c r="J16" s="31"/>
    </row>
    <row r="17" spans="1:10" ht="23.1" customHeight="1" thickTop="1" thickBot="1" x14ac:dyDescent="0.25">
      <c r="A17" s="3" t="s">
        <v>6</v>
      </c>
      <c r="B17" s="27">
        <f>'[1]CUADRO 1'!B49/$I$8</f>
        <v>7.3657130123309464</v>
      </c>
      <c r="C17" s="27">
        <f>'[1]CUADRO 1'!C49/$I$8</f>
        <v>8.2523627684964199E-2</v>
      </c>
      <c r="D17" s="27">
        <f>'[1]CUADRO 1'!D49/$I$8</f>
        <v>6.1036436268894185</v>
      </c>
      <c r="E17" s="28">
        <f>'[1]CUADRO 1'!E49/$I$8</f>
        <v>1.3445930131264914</v>
      </c>
      <c r="G17" s="35"/>
      <c r="H17" s="11"/>
      <c r="I17" s="11"/>
      <c r="J17" s="31"/>
    </row>
    <row r="18" spans="1:10" ht="23.1" customHeight="1" thickTop="1" thickBot="1" x14ac:dyDescent="0.25">
      <c r="A18" s="8" t="s">
        <v>5</v>
      </c>
      <c r="B18" s="26">
        <f>SUM(B8:B17)</f>
        <v>1203.302556314439</v>
      </c>
      <c r="C18" s="26">
        <f>SUM(C8:C17)</f>
        <v>10.317109447096261</v>
      </c>
      <c r="D18" s="26">
        <f>SUM(D8:D17)</f>
        <v>442.69601973428786</v>
      </c>
      <c r="E18" s="26">
        <f>SUM(E8:E17)</f>
        <v>770.92364602724751</v>
      </c>
      <c r="H18" s="31"/>
      <c r="I18" s="31"/>
      <c r="J18" s="31"/>
    </row>
    <row r="19" spans="1:10" ht="23.1" customHeight="1" thickTop="1" x14ac:dyDescent="0.2">
      <c r="A19" s="5" t="s">
        <v>27</v>
      </c>
      <c r="B19" s="9"/>
      <c r="C19" s="10"/>
      <c r="D19" s="9"/>
      <c r="E19" s="9"/>
    </row>
  </sheetData>
  <mergeCells count="5"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23" sqref="C23"/>
    </sheetView>
  </sheetViews>
  <sheetFormatPr defaultColWidth="11.42578125" defaultRowHeight="12.75" x14ac:dyDescent="0.2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8.7109375" customWidth="1"/>
    <col min="7" max="7" width="17.42578125" bestFit="1" customWidth="1"/>
    <col min="8" max="8" width="15.28515625" hidden="1" customWidth="1"/>
    <col min="9" max="10" width="17.42578125" hidden="1" customWidth="1"/>
    <col min="11" max="11" width="14.85546875" bestFit="1" customWidth="1"/>
  </cols>
  <sheetData>
    <row r="1" spans="1:11" ht="23.1" customHeight="1" x14ac:dyDescent="0.2">
      <c r="A1" s="44" t="s">
        <v>28</v>
      </c>
      <c r="B1" s="44"/>
      <c r="C1" s="44"/>
      <c r="D1" s="44"/>
      <c r="E1" s="44"/>
    </row>
    <row r="2" spans="1:11" ht="23.1" customHeight="1" x14ac:dyDescent="0.25">
      <c r="A2" s="45" t="s">
        <v>1</v>
      </c>
      <c r="B2" s="45"/>
      <c r="C2" s="45"/>
      <c r="D2" s="45"/>
      <c r="E2" s="45"/>
    </row>
    <row r="3" spans="1:11" ht="23.1" customHeight="1" x14ac:dyDescent="0.2">
      <c r="A3" s="44" t="s">
        <v>29</v>
      </c>
      <c r="B3" s="44"/>
      <c r="C3" s="44"/>
      <c r="D3" s="44"/>
      <c r="E3" s="44"/>
    </row>
    <row r="4" spans="1:11" ht="23.1" customHeight="1" x14ac:dyDescent="0.2">
      <c r="A4" s="44" t="str">
        <f>'[1]CUADRO 2'!A4:E4</f>
        <v>Año 2018</v>
      </c>
      <c r="B4" s="44"/>
      <c r="C4" s="44"/>
      <c r="D4" s="44"/>
      <c r="E4" s="44"/>
    </row>
    <row r="5" spans="1:11" ht="23.1" customHeight="1" x14ac:dyDescent="0.2">
      <c r="A5" s="44" t="s">
        <v>15</v>
      </c>
      <c r="B5" s="44"/>
      <c r="C5" s="44"/>
      <c r="D5" s="44"/>
      <c r="E5" s="44"/>
    </row>
    <row r="6" spans="1:11" ht="23.1" customHeight="1" thickBot="1" x14ac:dyDescent="0.25">
      <c r="A6" s="39"/>
      <c r="B6" s="39"/>
      <c r="C6" s="39"/>
      <c r="D6" s="39"/>
      <c r="E6" s="39"/>
      <c r="H6" s="11"/>
      <c r="I6" s="11"/>
      <c r="J6" s="11"/>
      <c r="K6" s="11"/>
    </row>
    <row r="7" spans="1:11" ht="23.1" customHeight="1" thickTop="1" thickBot="1" x14ac:dyDescent="0.25">
      <c r="A7" s="40" t="s">
        <v>0</v>
      </c>
      <c r="B7" s="40" t="s">
        <v>16</v>
      </c>
      <c r="C7" s="40" t="s">
        <v>12</v>
      </c>
      <c r="D7" s="40" t="s">
        <v>17</v>
      </c>
      <c r="E7" s="7" t="s">
        <v>4</v>
      </c>
      <c r="H7" s="11"/>
      <c r="I7" s="11"/>
      <c r="J7" s="11"/>
      <c r="K7" s="11"/>
    </row>
    <row r="8" spans="1:11" ht="23.1" customHeight="1" thickTop="1" thickBot="1" x14ac:dyDescent="0.25">
      <c r="A8" s="2" t="s">
        <v>7</v>
      </c>
      <c r="B8" s="16">
        <f>'[1]CUADRO 2'!B40/'[1]CUADRO 2.1'!$I$8</f>
        <v>700.44301095326171</v>
      </c>
      <c r="C8" s="16">
        <f>'[1]CUADRO 2'!C40/'[1]CUADRO 2.1'!$I$8</f>
        <v>10.273977684964201</v>
      </c>
      <c r="D8" s="16">
        <f>'[1]CUADRO 2'!D40/'[1]CUADRO 2.1'!$I$8</f>
        <v>334.27497118735073</v>
      </c>
      <c r="E8" s="16">
        <f>'[1]CUADRO 2'!E40/'[1]CUADRO 2.1'!$I$8</f>
        <v>376.4420174508752</v>
      </c>
      <c r="G8" s="11"/>
      <c r="H8" s="11"/>
      <c r="I8" s="11">
        <v>1000000</v>
      </c>
      <c r="J8" s="11"/>
    </row>
    <row r="9" spans="1:11" ht="23.1" customHeight="1" thickTop="1" thickBot="1" x14ac:dyDescent="0.25">
      <c r="A9" s="2" t="s">
        <v>8</v>
      </c>
      <c r="B9" s="16">
        <f>'[1]CUADRO 2'!B41/'[1]CUADRO 2.1'!$I$8</f>
        <v>502.85954536117737</v>
      </c>
      <c r="C9" s="16">
        <f>'[1]CUADRO 2'!C41/'[1]CUADRO 2.1'!$I$8</f>
        <v>4.3131762132060457E-2</v>
      </c>
      <c r="D9" s="16">
        <f>'[1]CUADRO 2'!D41/'[1]CUADRO 2.1'!$I$8</f>
        <v>108.42104854693714</v>
      </c>
      <c r="E9" s="16">
        <f>'[1]CUADRO 2'!E41/'[1]CUADRO 2.1'!$I$8</f>
        <v>394.48162857637232</v>
      </c>
      <c r="G9" s="11"/>
      <c r="H9" s="11"/>
      <c r="I9" s="11"/>
      <c r="J9" s="11"/>
    </row>
    <row r="10" spans="1:11" ht="23.1" customHeight="1" thickTop="1" thickBot="1" x14ac:dyDescent="0.25">
      <c r="A10" s="8" t="s">
        <v>5</v>
      </c>
      <c r="B10" s="15">
        <f>SUM(B8:B9)</f>
        <v>1203.302556314439</v>
      </c>
      <c r="C10" s="15">
        <f t="shared" ref="C10:E10" si="0">SUM(C8:C9)</f>
        <v>10.317109447096263</v>
      </c>
      <c r="D10" s="15">
        <f t="shared" si="0"/>
        <v>442.69601973428786</v>
      </c>
      <c r="E10" s="15">
        <f t="shared" si="0"/>
        <v>770.92364602724751</v>
      </c>
      <c r="G10" s="31"/>
      <c r="H10" s="31"/>
      <c r="I10" s="31"/>
      <c r="J10" s="31"/>
    </row>
    <row r="11" spans="1:11" ht="23.1" customHeight="1" thickTop="1" x14ac:dyDescent="0.2">
      <c r="A11" s="5" t="s">
        <v>27</v>
      </c>
      <c r="B11" s="9"/>
      <c r="C11" s="9"/>
      <c r="D11" s="9"/>
      <c r="E11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6" sqref="G16"/>
    </sheetView>
  </sheetViews>
  <sheetFormatPr defaultColWidth="11.42578125" defaultRowHeight="23.1" customHeight="1" x14ac:dyDescent="0.2"/>
  <cols>
    <col min="1" max="1" width="28.140625" customWidth="1"/>
    <col min="2" max="2" width="16.42578125" customWidth="1"/>
    <col min="3" max="3" width="17.42578125" customWidth="1"/>
    <col min="4" max="4" width="14.85546875" bestFit="1" customWidth="1"/>
    <col min="5" max="5" width="14.570312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7.42578125" bestFit="1" customWidth="1"/>
  </cols>
  <sheetData>
    <row r="1" spans="1:10" ht="23.1" customHeight="1" x14ac:dyDescent="0.2">
      <c r="A1" s="44" t="s">
        <v>30</v>
      </c>
      <c r="B1" s="44"/>
      <c r="C1" s="44"/>
      <c r="D1" s="44"/>
      <c r="E1" s="44"/>
    </row>
    <row r="2" spans="1:10" ht="23.1" customHeight="1" x14ac:dyDescent="0.25">
      <c r="A2" s="45" t="s">
        <v>1</v>
      </c>
      <c r="B2" s="45"/>
      <c r="C2" s="45"/>
      <c r="D2" s="45"/>
      <c r="E2" s="45"/>
    </row>
    <row r="3" spans="1:10" ht="23.1" customHeight="1" x14ac:dyDescent="0.2">
      <c r="A3" s="44" t="s">
        <v>31</v>
      </c>
      <c r="B3" s="44"/>
      <c r="C3" s="44"/>
      <c r="D3" s="44"/>
      <c r="E3" s="44"/>
    </row>
    <row r="4" spans="1:10" ht="23.1" customHeight="1" x14ac:dyDescent="0.2">
      <c r="A4" s="44" t="str">
        <f>'[1]CUADRO 3'!A36:E36</f>
        <v>Año 2018</v>
      </c>
      <c r="B4" s="44"/>
      <c r="C4" s="44"/>
      <c r="D4" s="44"/>
      <c r="E4" s="44"/>
    </row>
    <row r="5" spans="1:10" ht="23.1" customHeight="1" x14ac:dyDescent="0.2">
      <c r="A5" s="44" t="s">
        <v>15</v>
      </c>
      <c r="B5" s="44"/>
      <c r="C5" s="44"/>
      <c r="D5" s="44"/>
      <c r="E5" s="44"/>
    </row>
    <row r="6" spans="1:10" ht="23.1" customHeight="1" thickBot="1" x14ac:dyDescent="0.25">
      <c r="A6" s="23"/>
      <c r="B6" s="23"/>
      <c r="C6" s="23"/>
      <c r="D6" s="23"/>
    </row>
    <row r="7" spans="1:10" ht="23.1" customHeight="1" thickTop="1" thickBot="1" x14ac:dyDescent="0.25">
      <c r="A7" s="46" t="s">
        <v>0</v>
      </c>
      <c r="B7" s="47" t="s">
        <v>32</v>
      </c>
      <c r="C7" s="48"/>
      <c r="D7" s="48"/>
      <c r="E7" s="49"/>
    </row>
    <row r="8" spans="1:10" ht="28.5" customHeight="1" thickTop="1" thickBot="1" x14ac:dyDescent="0.25">
      <c r="A8" s="46"/>
      <c r="B8" s="7" t="s">
        <v>9</v>
      </c>
      <c r="C8" s="7" t="s">
        <v>33</v>
      </c>
      <c r="D8" s="7" t="s">
        <v>34</v>
      </c>
      <c r="E8" s="7" t="s">
        <v>35</v>
      </c>
    </row>
    <row r="9" spans="1:10" ht="23.1" customHeight="1" thickTop="1" thickBot="1" x14ac:dyDescent="0.25">
      <c r="A9" s="3" t="s">
        <v>18</v>
      </c>
      <c r="B9" s="16">
        <f>'[1]CUADRO 3'!B41/'[1]CUADRO 3.1'!$I$9</f>
        <v>1.1359165873110579</v>
      </c>
      <c r="C9" s="16">
        <f>'[1]CUADRO 3'!C41/'[1]CUADRO 3.1'!$I$9</f>
        <v>7.8230708035003978E-3</v>
      </c>
      <c r="D9" s="16">
        <f>'[1]CUADRO 3'!D41/'[1]CUADRO 3.1'!$I$9</f>
        <v>3.3778289379474939</v>
      </c>
      <c r="E9" s="16">
        <f>'[1]CUADRO 3'!E41/'[1]CUADRO 3.1'!$I$9</f>
        <v>3.385652008750994</v>
      </c>
      <c r="G9" s="11"/>
      <c r="H9" s="11"/>
      <c r="I9" s="11">
        <v>1000000</v>
      </c>
      <c r="J9" s="11"/>
    </row>
    <row r="10" spans="1:10" ht="23.1" customHeight="1" thickTop="1" thickBot="1" x14ac:dyDescent="0.25">
      <c r="A10" s="3" t="s">
        <v>19</v>
      </c>
      <c r="B10" s="16">
        <f>'[1]CUADRO 3'!B42/'[1]CUADRO 3.1'!$I$9</f>
        <v>25.680339021479714</v>
      </c>
      <c r="C10" s="34">
        <f>'[1]CUADRO 3'!C42/'[1]CUADRO 3.1'!$I$9</f>
        <v>0</v>
      </c>
      <c r="D10" s="16">
        <f>'[1]CUADRO 3'!D42/'[1]CUADRO 3.1'!$I$9</f>
        <v>30.434924900556879</v>
      </c>
      <c r="E10" s="16">
        <f>'[1]CUADRO 3'!E42/'[1]CUADRO 3.1'!$I$9</f>
        <v>30.434924900556879</v>
      </c>
      <c r="G10" s="11"/>
      <c r="H10" s="11"/>
      <c r="I10" s="11"/>
      <c r="J10" s="11"/>
    </row>
    <row r="11" spans="1:10" ht="23.1" customHeight="1" thickTop="1" thickBot="1" x14ac:dyDescent="0.25">
      <c r="A11" s="3" t="s">
        <v>20</v>
      </c>
      <c r="B11" s="16">
        <f>'[1]CUADRO 3'!B43/'[1]CUADRO 3.1'!$I$9</f>
        <v>50.472154415274467</v>
      </c>
      <c r="C11" s="16">
        <f>'[1]CUADRO 3'!C43/'[1]CUADRO 3.1'!$I$9</f>
        <v>3.4067621320604619E-2</v>
      </c>
      <c r="D11" s="16">
        <f>'[1]CUADRO 3'!D43/'[1]CUADRO 3.1'!$I$9</f>
        <v>12.604175328758949</v>
      </c>
      <c r="E11" s="16">
        <f>'[1]CUADRO 3'!E43/'[1]CUADRO 3.1'!$I$9</f>
        <v>12.638242950079553</v>
      </c>
      <c r="G11" s="11"/>
      <c r="H11" s="11"/>
      <c r="I11" s="11"/>
      <c r="J11" s="11"/>
    </row>
    <row r="12" spans="1:10" ht="23.1" customHeight="1" thickTop="1" thickBot="1" x14ac:dyDescent="0.25">
      <c r="A12" s="3" t="s">
        <v>21</v>
      </c>
      <c r="B12" s="16">
        <f>'[1]CUADRO 3'!B44/'[1]CUADRO 3.1'!$I$9</f>
        <v>169.61693243834526</v>
      </c>
      <c r="C12" s="34">
        <f>'[1]CUADRO 3'!C44/'[1]CUADRO 3.1'!$I$9</f>
        <v>0</v>
      </c>
      <c r="D12" s="16">
        <f>'[1]CUADRO 3'!D44/'[1]CUADRO 3.1'!$I$9</f>
        <v>60.888599343675416</v>
      </c>
      <c r="E12" s="16">
        <f>'[1]CUADRO 3'!E44/'[1]CUADRO 3.1'!$I$9</f>
        <v>60.888599343675416</v>
      </c>
      <c r="G12" s="11"/>
      <c r="H12" s="11"/>
      <c r="I12" s="11"/>
      <c r="J12" s="11"/>
    </row>
    <row r="13" spans="1:10" ht="23.1" customHeight="1" thickTop="1" thickBot="1" x14ac:dyDescent="0.25">
      <c r="A13" s="3" t="s">
        <v>22</v>
      </c>
      <c r="B13" s="16">
        <f>'[1]CUADRO 3'!B45/'[1]CUADRO 3.1'!$I$9</f>
        <v>3.4785100636435957</v>
      </c>
      <c r="C13" s="16">
        <f>'[1]CUADRO 3'!C45/'[1]CUADRO 3.1'!$I$9</f>
        <v>1.2410700079554494E-3</v>
      </c>
      <c r="D13" s="16">
        <f>'[1]CUADRO 3'!D45/'[1]CUADRO 3.1'!$I$9</f>
        <v>1.115520035998409</v>
      </c>
      <c r="E13" s="16">
        <f>'[1]CUADRO 3'!E45/'[1]CUADRO 3.1'!$I$9</f>
        <v>1.1167611060063642</v>
      </c>
      <c r="G13" s="11"/>
      <c r="H13" s="11"/>
      <c r="I13" s="11"/>
      <c r="J13" s="11"/>
    </row>
    <row r="14" spans="1:10" ht="23.1" customHeight="1" thickTop="1" thickBot="1" x14ac:dyDescent="0.25">
      <c r="A14" s="3" t="s">
        <v>23</v>
      </c>
      <c r="B14" s="16">
        <f>'[1]CUADRO 3'!B46/'[1]CUADRO 3.1'!$I$9</f>
        <v>22.350354158711212</v>
      </c>
      <c r="C14" s="16">
        <f>'[1]CUADRO 3'!C46/'[1]CUADRO 3.1'!$I$9</f>
        <v>6.0251637032617342</v>
      </c>
      <c r="D14" s="16">
        <f>'[1]CUADRO 3'!D46/'[1]CUADRO 3.1'!$I$9</f>
        <v>277.01170006821792</v>
      </c>
      <c r="E14" s="16">
        <f>'[1]CUADRO 3'!E46/'[1]CUADRO 3.1'!$I$9</f>
        <v>283.03686377147966</v>
      </c>
      <c r="G14" s="11"/>
      <c r="H14" s="11"/>
      <c r="I14" s="11"/>
      <c r="J14" s="11"/>
    </row>
    <row r="15" spans="1:10" ht="23.1" customHeight="1" thickTop="1" thickBot="1" x14ac:dyDescent="0.25">
      <c r="A15" s="3" t="s">
        <v>24</v>
      </c>
      <c r="B15" s="16">
        <f>'[1]CUADRO 3'!B47/'[1]CUADRO 3.1'!$I$9</f>
        <v>4.0499033124502777</v>
      </c>
      <c r="C15" s="16">
        <f>'[1]CUADRO 3'!C47/'[1]CUADRO 3.1'!$I$9</f>
        <v>0.16975916865552904</v>
      </c>
      <c r="D15" s="16">
        <f>'[1]CUADRO 3'!D47/'[1]CUADRO 3.1'!$I$9</f>
        <v>13.79819001531424</v>
      </c>
      <c r="E15" s="16">
        <f>'[1]CUADRO 3'!E47/'[1]CUADRO 3.1'!$I$9</f>
        <v>13.96794918396977</v>
      </c>
      <c r="G15" s="11"/>
      <c r="H15" s="11"/>
      <c r="I15" s="11"/>
      <c r="J15" s="11"/>
    </row>
    <row r="16" spans="1:10" ht="23.1" customHeight="1" thickTop="1" thickBot="1" x14ac:dyDescent="0.25">
      <c r="A16" s="3" t="s">
        <v>25</v>
      </c>
      <c r="B16" s="16">
        <f>'[1]CUADRO 3'!B48/'[1]CUADRO 3.1'!$I$9</f>
        <v>4.7567562645186943</v>
      </c>
      <c r="C16" s="16">
        <f>'[1]CUADRO 3'!C48/'[1]CUADRO 3.1'!$I$9</f>
        <v>0.50026499602227525</v>
      </c>
      <c r="D16" s="16">
        <f>'[1]CUADRO 3'!D48/'[1]CUADRO 3.1'!$I$9</f>
        <v>18.282417737271281</v>
      </c>
      <c r="E16" s="16">
        <f>'[1]CUADRO 3'!E48/'[1]CUADRO 3.1'!$I$9</f>
        <v>18.782682733293555</v>
      </c>
      <c r="G16" s="11"/>
      <c r="H16" s="11"/>
      <c r="I16" s="11"/>
      <c r="J16" s="11"/>
    </row>
    <row r="17" spans="1:10" ht="23.1" customHeight="1" thickTop="1" thickBot="1" x14ac:dyDescent="0.25">
      <c r="A17" s="3" t="s">
        <v>26</v>
      </c>
      <c r="B17" s="16">
        <f>'[1]CUADRO 3'!B49/'[1]CUADRO 3.1'!$I$9</f>
        <v>155.52826989498806</v>
      </c>
      <c r="C17" s="16">
        <f>'[1]CUADRO 3'!C49/'[1]CUADRO 3.1'!$I$9</f>
        <v>3.496266189339698</v>
      </c>
      <c r="D17" s="16">
        <f>'[1]CUADRO 3'!D49/'[1]CUADRO 3.1'!$I$9</f>
        <v>19.079019739657916</v>
      </c>
      <c r="E17" s="16">
        <f>'[1]CUADRO 3'!E49/'[1]CUADRO 3.1'!$I$9</f>
        <v>22.575285928997612</v>
      </c>
      <c r="G17" s="11"/>
      <c r="H17" s="11"/>
      <c r="I17" s="11"/>
      <c r="J17" s="11"/>
    </row>
    <row r="18" spans="1:10" ht="23.1" customHeight="1" thickTop="1" thickBot="1" x14ac:dyDescent="0.25">
      <c r="A18" s="3" t="s">
        <v>6</v>
      </c>
      <c r="B18" s="16">
        <f>'[1]CUADRO 3'!B50/'[1]CUADRO 3.1'!$I$9</f>
        <v>0.22139905330151152</v>
      </c>
      <c r="C18" s="16">
        <f>'[1]CUADRO 3'!C50/'[1]CUADRO 3.1'!$I$9</f>
        <v>8.2523627684964199E-2</v>
      </c>
      <c r="D18" s="16">
        <f>'[1]CUADRO 3'!D50/'[1]CUADRO 3.1'!$I$9</f>
        <v>6.1036436268894185</v>
      </c>
      <c r="E18" s="16">
        <f>'[1]CUADRO 3'!E50/'[1]CUADRO 3.1'!$I$9</f>
        <v>6.186167254574384</v>
      </c>
      <c r="G18" s="11"/>
      <c r="H18" s="11"/>
      <c r="I18" s="11"/>
      <c r="J18" s="11"/>
    </row>
    <row r="19" spans="1:10" ht="23.1" customHeight="1" thickTop="1" thickBot="1" x14ac:dyDescent="0.25">
      <c r="A19" s="8" t="s">
        <v>5</v>
      </c>
      <c r="B19" s="15">
        <f>SUM(B9:B18)</f>
        <v>437.29053521002385</v>
      </c>
      <c r="C19" s="15">
        <f>SUM(C9:C18)</f>
        <v>10.317109447096261</v>
      </c>
      <c r="D19" s="15">
        <f>SUM(D9:D18)</f>
        <v>442.69601973428786</v>
      </c>
      <c r="E19" s="15">
        <f>SUM(E9:E18)</f>
        <v>453.01312918138422</v>
      </c>
      <c r="G19" s="31"/>
      <c r="H19" s="31"/>
      <c r="I19" s="31"/>
      <c r="J19" s="31"/>
    </row>
    <row r="20" spans="1:10" ht="23.1" customHeight="1" thickTop="1" x14ac:dyDescent="0.2">
      <c r="A20" s="5" t="s">
        <v>27</v>
      </c>
      <c r="B20" s="9"/>
      <c r="C20" s="9"/>
      <c r="D20" s="9"/>
      <c r="E20" s="9"/>
    </row>
  </sheetData>
  <mergeCells count="7">
    <mergeCell ref="A7:A8"/>
    <mergeCell ref="B7:E7"/>
    <mergeCell ref="A1:E1"/>
    <mergeCell ref="A2:E2"/>
    <mergeCell ref="A3:E3"/>
    <mergeCell ref="A4:E4"/>
    <mergeCell ref="A5:E5"/>
  </mergeCells>
  <pageMargins left="0.70866141732283472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20" sqref="G20"/>
    </sheetView>
  </sheetViews>
  <sheetFormatPr defaultColWidth="11.42578125" defaultRowHeight="12.75" x14ac:dyDescent="0.2"/>
  <cols>
    <col min="1" max="1" width="28.28515625" customWidth="1"/>
    <col min="2" max="3" width="14.85546875" bestFit="1" customWidth="1"/>
    <col min="4" max="4" width="15.5703125" customWidth="1"/>
    <col min="6" max="6" width="14.85546875" bestFit="1" customWidth="1"/>
    <col min="7" max="7" width="15" bestFit="1" customWidth="1"/>
    <col min="8" max="8" width="14.85546875" bestFit="1" customWidth="1"/>
    <col min="9" max="9" width="18.5703125" hidden="1" customWidth="1"/>
  </cols>
  <sheetData>
    <row r="1" spans="1:9" ht="23.1" customHeight="1" x14ac:dyDescent="0.2">
      <c r="A1" s="44" t="s">
        <v>36</v>
      </c>
      <c r="B1" s="44"/>
      <c r="C1" s="44"/>
      <c r="D1" s="44"/>
    </row>
    <row r="2" spans="1:9" ht="23.1" customHeight="1" x14ac:dyDescent="0.25">
      <c r="A2" s="45" t="s">
        <v>1</v>
      </c>
      <c r="B2" s="45"/>
      <c r="C2" s="45"/>
      <c r="D2" s="45"/>
    </row>
    <row r="3" spans="1:9" ht="23.1" customHeight="1" x14ac:dyDescent="0.2">
      <c r="A3" s="44" t="s">
        <v>37</v>
      </c>
      <c r="B3" s="44"/>
      <c r="C3" s="44"/>
      <c r="D3" s="44"/>
    </row>
    <row r="4" spans="1:9" ht="23.1" customHeight="1" x14ac:dyDescent="0.2">
      <c r="A4" s="44" t="str">
        <f>'[1]CUADRO 4'!A36:D36</f>
        <v>Año 2018</v>
      </c>
      <c r="B4" s="44"/>
      <c r="C4" s="44"/>
      <c r="D4" s="44"/>
    </row>
    <row r="5" spans="1:9" ht="23.1" customHeight="1" x14ac:dyDescent="0.2">
      <c r="A5" s="44" t="s">
        <v>15</v>
      </c>
      <c r="B5" s="44"/>
      <c r="C5" s="44"/>
      <c r="D5" s="44"/>
    </row>
    <row r="6" spans="1:9" ht="23.1" customHeight="1" thickBot="1" x14ac:dyDescent="0.25">
      <c r="A6" s="39"/>
      <c r="B6" s="39"/>
      <c r="C6" s="39"/>
      <c r="D6" s="39"/>
    </row>
    <row r="7" spans="1:9" ht="23.1" customHeight="1" thickTop="1" thickBot="1" x14ac:dyDescent="0.25">
      <c r="A7" s="40" t="s">
        <v>38</v>
      </c>
      <c r="B7" s="7" t="s">
        <v>7</v>
      </c>
      <c r="C7" s="7" t="s">
        <v>8</v>
      </c>
      <c r="D7" s="7" t="s">
        <v>5</v>
      </c>
      <c r="G7" s="25"/>
      <c r="H7" s="25"/>
      <c r="I7" s="25">
        <v>1000000</v>
      </c>
    </row>
    <row r="8" spans="1:9" ht="23.1" customHeight="1" thickTop="1" thickBot="1" x14ac:dyDescent="0.25">
      <c r="A8" s="3" t="s">
        <v>9</v>
      </c>
      <c r="B8" s="29">
        <f>'[1]CUADRO 4'!B40/'[1]CUADRO 4.1'!$I$7</f>
        <v>186.90668268396973</v>
      </c>
      <c r="C8" s="29">
        <f>'[1]CUADRO 4'!C40/'[1]CUADRO 4.1'!$I$7</f>
        <v>250.38385252605408</v>
      </c>
      <c r="D8" s="30">
        <f>'[1]CUADRO 4'!D40/'[1]CUADRO 4.1'!$I$7</f>
        <v>437.29053521002385</v>
      </c>
      <c r="F8" s="11"/>
      <c r="G8" s="11"/>
      <c r="H8" s="11"/>
      <c r="I8" s="25"/>
    </row>
    <row r="9" spans="1:9" ht="23.1" customHeight="1" thickTop="1" thickBot="1" x14ac:dyDescent="0.25">
      <c r="A9" s="3" t="s">
        <v>39</v>
      </c>
      <c r="B9" s="29">
        <f>'[1]CUADRO 4'!B41/'[1]CUADRO 4.1'!$I$7</f>
        <v>344.54894887231501</v>
      </c>
      <c r="C9" s="29">
        <f>'[1]CUADRO 4'!C41/'[1]CUADRO 4.1'!$I$7</f>
        <v>108.46418030906921</v>
      </c>
      <c r="D9" s="30">
        <f>'[1]CUADRO 4'!D41/'[1]CUADRO 4.1'!$I$7</f>
        <v>453.01312918138422</v>
      </c>
      <c r="F9" s="11"/>
      <c r="G9" s="11"/>
      <c r="H9" s="11"/>
      <c r="I9" s="25"/>
    </row>
    <row r="10" spans="1:9" ht="23.1" customHeight="1" thickTop="1" thickBot="1" x14ac:dyDescent="0.25">
      <c r="A10" s="3" t="s">
        <v>40</v>
      </c>
      <c r="B10" s="22"/>
      <c r="C10" s="22"/>
      <c r="D10" s="30">
        <f>'[1]CUADRO 4'!D42/'[1]CUADRO 4.1'!$I$7</f>
        <v>217.71073008373111</v>
      </c>
      <c r="F10" s="11"/>
      <c r="G10" s="11"/>
      <c r="H10" s="11"/>
      <c r="I10" s="32"/>
    </row>
    <row r="11" spans="1:9" ht="23.1" customHeight="1" thickTop="1" x14ac:dyDescent="0.2">
      <c r="A11" s="5" t="s">
        <v>27</v>
      </c>
      <c r="B11" s="12"/>
      <c r="C11" s="12"/>
      <c r="D11" s="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"/>
    </sheetView>
  </sheetViews>
  <sheetFormatPr defaultColWidth="11.42578125" defaultRowHeight="23.1" customHeight="1" x14ac:dyDescent="0.2"/>
  <cols>
    <col min="1" max="1" width="34.42578125" customWidth="1"/>
    <col min="2" max="2" width="30.7109375" customWidth="1"/>
    <col min="4" max="4" width="19" bestFit="1" customWidth="1"/>
    <col min="7" max="7" width="16.5703125" hidden="1" customWidth="1"/>
  </cols>
  <sheetData>
    <row r="1" spans="1:7" ht="23.1" customHeight="1" x14ac:dyDescent="0.2">
      <c r="A1" s="44" t="s">
        <v>41</v>
      </c>
      <c r="B1" s="44"/>
    </row>
    <row r="2" spans="1:7" ht="23.1" customHeight="1" x14ac:dyDescent="0.25">
      <c r="A2" s="45" t="s">
        <v>1</v>
      </c>
      <c r="B2" s="45"/>
    </row>
    <row r="3" spans="1:7" ht="23.1" customHeight="1" x14ac:dyDescent="0.2">
      <c r="A3" s="44" t="s">
        <v>47</v>
      </c>
      <c r="B3" s="44"/>
    </row>
    <row r="4" spans="1:7" ht="23.1" customHeight="1" x14ac:dyDescent="0.2">
      <c r="A4" s="44" t="str">
        <f>'[1]CUADRO 5'!A36:B36</f>
        <v>Año 2018</v>
      </c>
      <c r="B4" s="44"/>
    </row>
    <row r="5" spans="1:7" ht="23.1" customHeight="1" x14ac:dyDescent="0.2">
      <c r="A5" s="44" t="s">
        <v>43</v>
      </c>
      <c r="B5" s="44"/>
    </row>
    <row r="6" spans="1:7" ht="23.1" customHeight="1" x14ac:dyDescent="0.2">
      <c r="A6" s="39"/>
      <c r="B6" s="39"/>
    </row>
    <row r="7" spans="1:7" ht="23.1" customHeight="1" thickBot="1" x14ac:dyDescent="0.25">
      <c r="A7" s="6"/>
      <c r="B7" s="6"/>
    </row>
    <row r="8" spans="1:7" ht="23.1" customHeight="1" thickTop="1" thickBot="1" x14ac:dyDescent="0.25">
      <c r="A8" s="7" t="s">
        <v>48</v>
      </c>
      <c r="B8" s="7" t="s">
        <v>45</v>
      </c>
    </row>
    <row r="9" spans="1:7" ht="23.1" customHeight="1" thickTop="1" thickBot="1" x14ac:dyDescent="0.25">
      <c r="A9" s="13" t="s">
        <v>49</v>
      </c>
      <c r="B9" s="16">
        <f>'[1]CUADRO 5'!B41/'[1]CUADRO 5.1'!$G$9</f>
        <v>1431.2322641688545</v>
      </c>
      <c r="D9" s="11"/>
      <c r="G9" s="36">
        <v>1000000</v>
      </c>
    </row>
    <row r="10" spans="1:7" ht="23.1" customHeight="1" thickTop="1" thickBot="1" x14ac:dyDescent="0.25">
      <c r="A10" s="3" t="s">
        <v>2</v>
      </c>
      <c r="B10" s="16">
        <f>'[1]CUADRO 5'!B42/'[1]CUADRO 5.1'!$G$9</f>
        <v>406.43640459785206</v>
      </c>
      <c r="D10" s="11"/>
    </row>
    <row r="11" spans="1:7" ht="23.1" customHeight="1" thickTop="1" thickBot="1" x14ac:dyDescent="0.25">
      <c r="A11" s="8" t="s">
        <v>5</v>
      </c>
      <c r="B11" s="15">
        <f>SUM(B9:B10)</f>
        <v>1837.6686687667066</v>
      </c>
      <c r="D11" s="11"/>
    </row>
    <row r="12" spans="1:7" ht="23.1" customHeight="1" thickTop="1" x14ac:dyDescent="0.2">
      <c r="A12" s="5" t="s">
        <v>27</v>
      </c>
      <c r="B12" s="9"/>
      <c r="D12" s="11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3" sqref="D13"/>
    </sheetView>
  </sheetViews>
  <sheetFormatPr defaultColWidth="11.42578125" defaultRowHeight="12.75" x14ac:dyDescent="0.2"/>
  <cols>
    <col min="1" max="1" width="35.5703125" customWidth="1"/>
    <col min="2" max="2" width="27" customWidth="1"/>
    <col min="4" max="4" width="14.85546875" bestFit="1" customWidth="1"/>
    <col min="5" max="5" width="17.42578125" bestFit="1" customWidth="1"/>
    <col min="6" max="6" width="16.5703125" hidden="1" customWidth="1"/>
    <col min="8" max="8" width="0" hidden="1" customWidth="1"/>
  </cols>
  <sheetData>
    <row r="1" spans="1:8" ht="23.1" customHeight="1" x14ac:dyDescent="0.2">
      <c r="A1" s="44" t="s">
        <v>46</v>
      </c>
      <c r="B1" s="44"/>
    </row>
    <row r="2" spans="1:8" ht="23.1" customHeight="1" x14ac:dyDescent="0.25">
      <c r="A2" s="45" t="s">
        <v>1</v>
      </c>
      <c r="B2" s="45"/>
    </row>
    <row r="3" spans="1:8" ht="23.1" customHeight="1" x14ac:dyDescent="0.2">
      <c r="A3" s="44" t="s">
        <v>42</v>
      </c>
      <c r="B3" s="44"/>
    </row>
    <row r="4" spans="1:8" ht="23.1" customHeight="1" x14ac:dyDescent="0.2">
      <c r="A4" s="44" t="str">
        <f>'[1]CUADRO 6'!A36:B36</f>
        <v>Año 2018</v>
      </c>
      <c r="B4" s="44"/>
    </row>
    <row r="5" spans="1:8" ht="23.1" customHeight="1" x14ac:dyDescent="0.2">
      <c r="A5" s="44" t="s">
        <v>43</v>
      </c>
      <c r="B5" s="44"/>
    </row>
    <row r="6" spans="1:8" ht="23.1" customHeight="1" thickBot="1" x14ac:dyDescent="0.25">
      <c r="A6" s="39"/>
      <c r="B6" s="39"/>
      <c r="F6" s="37">
        <f>1000000</f>
        <v>1000000</v>
      </c>
    </row>
    <row r="7" spans="1:8" ht="23.1" customHeight="1" thickTop="1" thickBot="1" x14ac:dyDescent="0.25">
      <c r="A7" s="7" t="s">
        <v>44</v>
      </c>
      <c r="B7" s="7" t="s">
        <v>45</v>
      </c>
    </row>
    <row r="8" spans="1:8" ht="23.1" customHeight="1" thickTop="1" thickBot="1" x14ac:dyDescent="0.25">
      <c r="A8" s="13" t="s">
        <v>11</v>
      </c>
      <c r="B8" s="14">
        <f>'[1]CUADRO 6'!B40/'[1]CUADRO 6.1'!$H$8</f>
        <v>29.649265831344472</v>
      </c>
      <c r="D8" s="11"/>
      <c r="E8" s="31"/>
      <c r="H8">
        <v>1000000</v>
      </c>
    </row>
    <row r="9" spans="1:8" ht="23.1" customHeight="1" thickTop="1" thickBot="1" x14ac:dyDescent="0.25">
      <c r="A9" s="13" t="s">
        <v>10</v>
      </c>
      <c r="B9" s="14">
        <f>'[1]CUADRO 6'!B41/'[1]CUADRO 6.1'!$H$8</f>
        <v>93.573701712211616</v>
      </c>
      <c r="D9" s="11"/>
      <c r="E9" s="31"/>
    </row>
    <row r="10" spans="1:8" ht="23.1" customHeight="1" thickTop="1" thickBot="1" x14ac:dyDescent="0.25">
      <c r="A10" s="3" t="s">
        <v>3</v>
      </c>
      <c r="B10" s="14">
        <f>'[1]CUADRO 6'!B42/'[1]CUADRO 6.1'!$H$8</f>
        <v>578.00676522056483</v>
      </c>
      <c r="D10" s="11"/>
      <c r="E10" s="31"/>
    </row>
    <row r="11" spans="1:8" ht="23.1" customHeight="1" thickTop="1" thickBot="1" x14ac:dyDescent="0.25">
      <c r="A11" s="8" t="s">
        <v>5</v>
      </c>
      <c r="B11" s="15">
        <f>SUM(B8:B10)</f>
        <v>701.22973276412085</v>
      </c>
      <c r="E11" s="31"/>
    </row>
    <row r="12" spans="1:8" ht="13.5" thickTop="1" x14ac:dyDescent="0.2">
      <c r="A12" s="5" t="s">
        <v>27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" sqref="C4"/>
    </sheetView>
  </sheetViews>
  <sheetFormatPr defaultColWidth="11.42578125" defaultRowHeight="12.75" x14ac:dyDescent="0.2"/>
  <cols>
    <col min="1" max="1" width="35.140625" customWidth="1"/>
    <col min="2" max="2" width="28.85546875" customWidth="1"/>
    <col min="4" max="4" width="17.42578125" bestFit="1" customWidth="1"/>
    <col min="6" max="6" width="15.28515625" hidden="1" customWidth="1"/>
  </cols>
  <sheetData>
    <row r="1" spans="1:6" ht="23.1" customHeight="1" x14ac:dyDescent="0.2">
      <c r="A1" s="44" t="s">
        <v>50</v>
      </c>
      <c r="B1" s="44"/>
    </row>
    <row r="2" spans="1:6" ht="23.1" customHeight="1" x14ac:dyDescent="0.25">
      <c r="A2" s="45" t="s">
        <v>1</v>
      </c>
      <c r="B2" s="45"/>
    </row>
    <row r="3" spans="1:6" ht="23.1" customHeight="1" x14ac:dyDescent="0.2">
      <c r="A3" s="44" t="s">
        <v>51</v>
      </c>
      <c r="B3" s="44"/>
    </row>
    <row r="4" spans="1:6" ht="23.1" customHeight="1" x14ac:dyDescent="0.2">
      <c r="A4" s="44" t="str">
        <f>'[1]CUADRO 7'!A36:B36</f>
        <v>Año 2018</v>
      </c>
      <c r="B4" s="44"/>
    </row>
    <row r="5" spans="1:6" ht="23.1" customHeight="1" x14ac:dyDescent="0.2">
      <c r="A5" s="44" t="s">
        <v>15</v>
      </c>
      <c r="B5" s="44"/>
    </row>
    <row r="6" spans="1:6" ht="23.1" customHeight="1" thickBot="1" x14ac:dyDescent="0.25">
      <c r="A6" s="39"/>
      <c r="B6" s="39"/>
    </row>
    <row r="7" spans="1:6" ht="23.1" customHeight="1" thickTop="1" thickBot="1" x14ac:dyDescent="0.25">
      <c r="A7" s="40" t="s">
        <v>0</v>
      </c>
      <c r="B7" s="7" t="s">
        <v>52</v>
      </c>
      <c r="F7" s="37">
        <v>1000000</v>
      </c>
    </row>
    <row r="8" spans="1:6" ht="23.1" customHeight="1" thickTop="1" thickBot="1" x14ac:dyDescent="0.25">
      <c r="A8" s="13" t="s">
        <v>7</v>
      </c>
      <c r="B8" s="33">
        <f>'[1]CUADRO 7'!B40/'[1]CUADRO 7.1'!$F$7</f>
        <v>283.3595333011138</v>
      </c>
      <c r="D8" s="11"/>
    </row>
    <row r="9" spans="1:6" ht="23.1" customHeight="1" thickTop="1" thickBot="1" x14ac:dyDescent="0.25">
      <c r="A9" s="13" t="s">
        <v>8</v>
      </c>
      <c r="B9" s="33">
        <f>'[1]CUADRO 7'!B41/'[1]CUADRO 7.1'!$F$7</f>
        <v>251.42796191368339</v>
      </c>
      <c r="D9" s="11"/>
    </row>
    <row r="10" spans="1:6" ht="23.1" customHeight="1" thickTop="1" thickBot="1" x14ac:dyDescent="0.25">
      <c r="A10" s="8" t="s">
        <v>5</v>
      </c>
      <c r="B10" s="15">
        <f>SUM(B8:B9)</f>
        <v>534.78749521479722</v>
      </c>
      <c r="D10" s="31"/>
    </row>
    <row r="11" spans="1:6" ht="23.1" customHeight="1" thickTop="1" x14ac:dyDescent="0.2">
      <c r="A11" s="5" t="s">
        <v>27</v>
      </c>
      <c r="B11" s="12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6" sqref="F6"/>
    </sheetView>
  </sheetViews>
  <sheetFormatPr defaultColWidth="11.42578125" defaultRowHeight="12.75" x14ac:dyDescent="0.2"/>
  <cols>
    <col min="1" max="1" width="34.28515625" customWidth="1"/>
    <col min="2" max="2" width="25.5703125" customWidth="1"/>
    <col min="4" max="4" width="15.28515625" bestFit="1" customWidth="1"/>
  </cols>
  <sheetData>
    <row r="1" spans="1:4" ht="26.1" customHeight="1" x14ac:dyDescent="0.2">
      <c r="A1" s="44" t="s">
        <v>53</v>
      </c>
      <c r="B1" s="44"/>
    </row>
    <row r="2" spans="1:4" ht="26.1" customHeight="1" x14ac:dyDescent="0.25">
      <c r="A2" s="45" t="s">
        <v>1</v>
      </c>
      <c r="B2" s="45"/>
    </row>
    <row r="3" spans="1:4" ht="26.1" customHeight="1" x14ac:dyDescent="0.2">
      <c r="A3" s="44" t="str">
        <f>'[1]CUADRO 8'!A3:B3</f>
        <v>Año 2018</v>
      </c>
      <c r="B3" s="44"/>
    </row>
    <row r="4" spans="1:4" ht="26.1" customHeight="1" x14ac:dyDescent="0.2">
      <c r="A4" s="44" t="s">
        <v>54</v>
      </c>
      <c r="B4" s="44"/>
    </row>
    <row r="5" spans="1:4" ht="26.1" customHeight="1" thickBot="1" x14ac:dyDescent="0.25">
      <c r="A5" s="39"/>
      <c r="B5" s="39"/>
    </row>
    <row r="6" spans="1:4" ht="26.1" customHeight="1" thickTop="1" thickBot="1" x14ac:dyDescent="0.25">
      <c r="A6" s="17" t="s">
        <v>70</v>
      </c>
      <c r="B6" s="38">
        <f>'[1]CUADRO 8'!B6</f>
        <v>84245.167064439142</v>
      </c>
      <c r="D6" s="31"/>
    </row>
    <row r="7" spans="1:4" ht="26.1" customHeight="1" thickTop="1" thickBot="1" x14ac:dyDescent="0.25">
      <c r="A7" s="41" t="s">
        <v>55</v>
      </c>
      <c r="B7" s="42">
        <f>'[1]CUADRO 8'!B7</f>
        <v>50.28</v>
      </c>
      <c r="D7" s="31"/>
    </row>
    <row r="8" spans="1:4" ht="26.1" customHeight="1" thickTop="1" thickBot="1" x14ac:dyDescent="0.25">
      <c r="A8" s="17" t="s">
        <v>56</v>
      </c>
      <c r="B8" s="43">
        <v>10882207</v>
      </c>
      <c r="D8" s="31"/>
    </row>
    <row r="9" spans="1:4" ht="26.1" customHeight="1" thickTop="1" x14ac:dyDescent="0.2">
      <c r="A9" s="18" t="s">
        <v>57</v>
      </c>
      <c r="B9" s="19"/>
    </row>
    <row r="10" spans="1:4" ht="26.1" customHeight="1" x14ac:dyDescent="0.2">
      <c r="A10" s="1" t="s">
        <v>71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'CUADRO 1'!Print_Area</vt:lpstr>
      <vt:lpstr>'CUADRO 2'!Print_Area</vt:lpstr>
      <vt:lpstr>'CUADRO 3'!Print_Area</vt:lpstr>
      <vt:lpstr>'CUADRO 4'!Print_Area</vt:lpstr>
      <vt:lpstr>'CUADRO 5'!Print_Area</vt:lpstr>
      <vt:lpstr>'CUADRO 6'!Print_Area</vt:lpstr>
      <vt:lpstr>'CUADRO 7'!Print_Area</vt:lpstr>
      <vt:lpstr>'CUADRO 8'!Print_Area</vt:lpstr>
      <vt:lpstr>'NO. CIAS DE SEGUROS'!Print_Area</vt:lpstr>
      <vt:lpstr>'NO. DE CORREDORES'!Print_Area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Mdilone</cp:lastModifiedBy>
  <cp:lastPrinted>2018-08-07T16:12:17Z</cp:lastPrinted>
  <dcterms:created xsi:type="dcterms:W3CDTF">1996-11-27T10:00:04Z</dcterms:created>
  <dcterms:modified xsi:type="dcterms:W3CDTF">2019-09-26T16:41:56Z</dcterms:modified>
</cp:coreProperties>
</file>