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ilone\Desktop\Publicaciones\Reportes en Dolares\"/>
    </mc:Choice>
  </mc:AlternateContent>
  <bookViews>
    <workbookView xWindow="0" yWindow="0" windowWidth="24000" windowHeight="9735" tabRatio="826"/>
  </bookViews>
  <sheets>
    <sheet name="NO. CIAS DE SEGUROS" sheetId="71" r:id="rId1"/>
    <sheet name="NO. DE CORREDORES" sheetId="72" r:id="rId2"/>
    <sheet name="CUADRO 1" sheetId="75" r:id="rId3"/>
    <sheet name="CUADRO 2" sheetId="76" r:id="rId4"/>
    <sheet name="CUADRO 3" sheetId="77" r:id="rId5"/>
    <sheet name="CUADRO 4" sheetId="78" r:id="rId6"/>
    <sheet name="CUADRO 5" sheetId="79" r:id="rId7"/>
    <sheet name="CUADRO 6" sheetId="80" r:id="rId8"/>
    <sheet name="CUADRO 7" sheetId="81" r:id="rId9"/>
    <sheet name="CUADRO 8" sheetId="82" r:id="rId10"/>
  </sheets>
  <externalReferences>
    <externalReference r:id="rId11"/>
  </externalReferences>
  <definedNames>
    <definedName name="_xlnm.Print_Area" localSheetId="2">'CUADRO 1'!$A$1:$E$19</definedName>
    <definedName name="_xlnm.Print_Area" localSheetId="3">'CUADRO 2'!$A$1:$E$11</definedName>
    <definedName name="_xlnm.Print_Area" localSheetId="4">'CUADRO 3'!$A$1:$E$20</definedName>
    <definedName name="_xlnm.Print_Area" localSheetId="5">'CUADRO 4'!$A$1:$D$11</definedName>
    <definedName name="_xlnm.Print_Area" localSheetId="6">'CUADRO 5'!$A$1:$B$12</definedName>
    <definedName name="_xlnm.Print_Area" localSheetId="7">'CUADRO 6'!$A$1:$B$12</definedName>
    <definedName name="_xlnm.Print_Area" localSheetId="8">'CUADRO 7'!$A$1:$B$11</definedName>
    <definedName name="_xlnm.Print_Area" localSheetId="9">'CUADRO 8'!$A$1:$B$10</definedName>
    <definedName name="_xlnm.Print_Area" localSheetId="0">'NO. CIAS DE SEGUROS'!$A$1:$D$9</definedName>
    <definedName name="_xlnm.Print_Area" localSheetId="1">'NO. DE CORREDORES'!$A$1:$B$9</definedName>
  </definedNames>
  <calcPr calcId="152511"/>
</workbook>
</file>

<file path=xl/calcChain.xml><?xml version="1.0" encoding="utf-8"?>
<calcChain xmlns="http://schemas.openxmlformats.org/spreadsheetml/2006/main">
  <c r="B7" i="82" l="1"/>
  <c r="B6" i="82"/>
  <c r="A3" i="82"/>
  <c r="B9" i="81"/>
  <c r="B8" i="81"/>
  <c r="B10" i="81" s="1"/>
  <c r="A4" i="81"/>
  <c r="B10" i="80"/>
  <c r="B9" i="80"/>
  <c r="B8" i="80"/>
  <c r="F6" i="80"/>
  <c r="A4" i="80"/>
  <c r="B10" i="79"/>
  <c r="B9" i="79"/>
  <c r="A4" i="79"/>
  <c r="D10" i="78"/>
  <c r="D9" i="78"/>
  <c r="C9" i="78"/>
  <c r="B9" i="78"/>
  <c r="D8" i="78"/>
  <c r="C8" i="78"/>
  <c r="B8" i="78"/>
  <c r="A4" i="78"/>
  <c r="E18" i="77"/>
  <c r="D18" i="77"/>
  <c r="C18" i="77"/>
  <c r="B18" i="77"/>
  <c r="E17" i="77"/>
  <c r="D17" i="77"/>
  <c r="C17" i="77"/>
  <c r="B17" i="77"/>
  <c r="E16" i="77"/>
  <c r="D16" i="77"/>
  <c r="C16" i="77"/>
  <c r="B16" i="77"/>
  <c r="E15" i="77"/>
  <c r="D15" i="77"/>
  <c r="C15" i="77"/>
  <c r="B15" i="77"/>
  <c r="E14" i="77"/>
  <c r="D14" i="77"/>
  <c r="C14" i="77"/>
  <c r="B14" i="77"/>
  <c r="E13" i="77"/>
  <c r="D13" i="77"/>
  <c r="C13" i="77"/>
  <c r="B13" i="77"/>
  <c r="E12" i="77"/>
  <c r="D12" i="77"/>
  <c r="C12" i="77"/>
  <c r="B12" i="77"/>
  <c r="E11" i="77"/>
  <c r="D11" i="77"/>
  <c r="C11" i="77"/>
  <c r="B11" i="77"/>
  <c r="E10" i="77"/>
  <c r="D10" i="77"/>
  <c r="C10" i="77"/>
  <c r="B10" i="77"/>
  <c r="E9" i="77"/>
  <c r="E19" i="77" s="1"/>
  <c r="D9" i="77"/>
  <c r="D19" i="77" s="1"/>
  <c r="C9" i="77"/>
  <c r="C19" i="77" s="1"/>
  <c r="B9" i="77"/>
  <c r="B19" i="77" s="1"/>
  <c r="A4" i="77"/>
  <c r="E9" i="76"/>
  <c r="D9" i="76"/>
  <c r="C9" i="76"/>
  <c r="B9" i="76"/>
  <c r="E8" i="76"/>
  <c r="E10" i="76" s="1"/>
  <c r="D8" i="76"/>
  <c r="D10" i="76" s="1"/>
  <c r="C8" i="76"/>
  <c r="C10" i="76" s="1"/>
  <c r="B8" i="76"/>
  <c r="B10" i="76" s="1"/>
  <c r="A4" i="76"/>
  <c r="E17" i="75"/>
  <c r="D17" i="75"/>
  <c r="C17" i="75"/>
  <c r="B17" i="75"/>
  <c r="E16" i="75"/>
  <c r="D16" i="75"/>
  <c r="C16" i="75"/>
  <c r="B16" i="75"/>
  <c r="E15" i="75"/>
  <c r="D15" i="75"/>
  <c r="C15" i="75"/>
  <c r="B15" i="75"/>
  <c r="E14" i="75"/>
  <c r="D14" i="75"/>
  <c r="C14" i="75"/>
  <c r="B14" i="75"/>
  <c r="E13" i="75"/>
  <c r="D13" i="75"/>
  <c r="C13" i="75"/>
  <c r="B13" i="75"/>
  <c r="E12" i="75"/>
  <c r="D12" i="75"/>
  <c r="C12" i="75"/>
  <c r="B12" i="75"/>
  <c r="E11" i="75"/>
  <c r="D11" i="75"/>
  <c r="C11" i="75"/>
  <c r="B11" i="75"/>
  <c r="E10" i="75"/>
  <c r="D10" i="75"/>
  <c r="C10" i="75"/>
  <c r="B10" i="75"/>
  <c r="E9" i="75"/>
  <c r="D9" i="75"/>
  <c r="C9" i="75"/>
  <c r="B9" i="75"/>
  <c r="E8" i="75"/>
  <c r="E18" i="75" s="1"/>
  <c r="D8" i="75"/>
  <c r="C8" i="75"/>
  <c r="C18" i="75" s="1"/>
  <c r="B8" i="75"/>
  <c r="B18" i="75" s="1"/>
  <c r="A4" i="75"/>
  <c r="B9" i="72"/>
  <c r="A4" i="72"/>
  <c r="C9" i="71"/>
  <c r="B9" i="71"/>
  <c r="D8" i="71"/>
  <c r="D7" i="71"/>
  <c r="D9" i="71" s="1"/>
  <c r="A4" i="71"/>
  <c r="D18" i="75" l="1"/>
  <c r="B11" i="79"/>
  <c r="B11" i="80"/>
</calcChain>
</file>

<file path=xl/sharedStrings.xml><?xml version="1.0" encoding="utf-8"?>
<sst xmlns="http://schemas.openxmlformats.org/spreadsheetml/2006/main" count="125" uniqueCount="72">
  <si>
    <t>Ramos</t>
  </si>
  <si>
    <t>Mercado Asegurador Dominicano</t>
  </si>
  <si>
    <t>Patrimonio</t>
  </si>
  <si>
    <t>Otros</t>
  </si>
  <si>
    <t>Primas Retenidas</t>
  </si>
  <si>
    <t>Total</t>
  </si>
  <si>
    <t>Otros Seguros</t>
  </si>
  <si>
    <t>Daños</t>
  </si>
  <si>
    <t>Vida</t>
  </si>
  <si>
    <t>Costos de Siniestros</t>
  </si>
  <si>
    <t>Inmuebles</t>
  </si>
  <si>
    <t>Extranjero</t>
  </si>
  <si>
    <t>Primas Aceptadas</t>
  </si>
  <si>
    <t>Cuadro 1</t>
  </si>
  <si>
    <t>Primas Directas, Aceptadas, Cedidas y Retenidas Según Ramos</t>
  </si>
  <si>
    <t>(En Millones de US$)</t>
  </si>
  <si>
    <t>Primas Directas</t>
  </si>
  <si>
    <t>Primas Cedidas</t>
  </si>
  <si>
    <t>Seguro de Vida</t>
  </si>
  <si>
    <t>Rentas Vitalicias Previsionales</t>
  </si>
  <si>
    <t>Riesgos del Trabajo</t>
  </si>
  <si>
    <t>Seguro de Salud</t>
  </si>
  <si>
    <t>Seguro Accidentes Personales</t>
  </si>
  <si>
    <t>Seguro de Daños</t>
  </si>
  <si>
    <t>Seguro Patrimoniales</t>
  </si>
  <si>
    <t>Seguro Responsabilidades</t>
  </si>
  <si>
    <t>Seguro de Automóviles</t>
  </si>
  <si>
    <t>Fuente: Estados Financieros de las Compañías Aseguradoras y Reaseguradoras del pais</t>
  </si>
  <si>
    <t>Cuadro 2</t>
  </si>
  <si>
    <t>Primas Directas, Aceptadas, Cedidas y Retenidas, Según Ramos Daños y Vida</t>
  </si>
  <si>
    <t>Cuadro 3</t>
  </si>
  <si>
    <t>Costos de Siniestros, Costos de Adquisición, Según Ramos</t>
  </si>
  <si>
    <t xml:space="preserve"> Costos de Adquisición</t>
  </si>
  <si>
    <t>Reaseguros Aceptados</t>
  </si>
  <si>
    <t>Reaseguros Cedidos</t>
  </si>
  <si>
    <t>Total Costos Adquisición</t>
  </si>
  <si>
    <t>Cuadro 4</t>
  </si>
  <si>
    <t>Cuadro de Costos</t>
  </si>
  <si>
    <t>Costos</t>
  </si>
  <si>
    <t>Costos de Adquisición</t>
  </si>
  <si>
    <t>Costos de Administración</t>
  </si>
  <si>
    <t>Cuadro 5</t>
  </si>
  <si>
    <t>Inversiones de Reservas</t>
  </si>
  <si>
    <t>(En Millones US$)</t>
  </si>
  <si>
    <t xml:space="preserve">Inversiones </t>
  </si>
  <si>
    <t>Monto</t>
  </si>
  <si>
    <t>Cuadro 6</t>
  </si>
  <si>
    <t>Activos, Inversiones y Patrimonio</t>
  </si>
  <si>
    <t>Datos Generales</t>
  </si>
  <si>
    <t>Activos e Inversiones</t>
  </si>
  <si>
    <t>Cuadro 7</t>
  </si>
  <si>
    <t xml:space="preserve">Reservas Técnicas, Según Ramos Daños y Vida </t>
  </si>
  <si>
    <t>Reservas Técnicas</t>
  </si>
  <si>
    <t>Cuadro 8</t>
  </si>
  <si>
    <t>Datos Generales del País</t>
  </si>
  <si>
    <t xml:space="preserve">Tipo de Cambio </t>
  </si>
  <si>
    <t>Población Total del Pais</t>
  </si>
  <si>
    <t>Fuentes: Banco Central de la Republica Dominicana y Oficina Nacional de Estadisticas</t>
  </si>
  <si>
    <t>Cuadro 9</t>
  </si>
  <si>
    <t>Número de Compañias Aseguradoras y Reaseguradoras por Nacionalidad</t>
  </si>
  <si>
    <t>Compañias</t>
  </si>
  <si>
    <t>Nacionales</t>
  </si>
  <si>
    <t>Extranjeras</t>
  </si>
  <si>
    <t>Aseguradoras</t>
  </si>
  <si>
    <t>Reaseguradoras</t>
  </si>
  <si>
    <t>Cuadro 10</t>
  </si>
  <si>
    <t>Número de Corredores de Seguros</t>
  </si>
  <si>
    <t>Corredores de Seguros</t>
  </si>
  <si>
    <t>Personas Naturales</t>
  </si>
  <si>
    <t>Personas Jurídicas</t>
  </si>
  <si>
    <t>Producto Interno Bruto*</t>
  </si>
  <si>
    <t xml:space="preserve">* En Dólares Estadounidenes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</si>
</sst>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(* #,##0_);_(* \(#,##0\);_(* &quot;-&quot;??_);_(@_)"/>
    <numFmt numFmtId="166" formatCode="0.0"/>
    <numFmt numFmtId="167" formatCode="&quot;RD$&quot;#,##0.00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7" fillId="0" borderId="0"/>
    <xf numFmtId="0" fontId="7" fillId="0" borderId="0"/>
  </cellStyleXfs>
  <cellXfs count="49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3" fillId="0" borderId="0" xfId="0" applyFont="1" applyFill="1" applyBorder="1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2" fontId="1" fillId="0" borderId="0" xfId="0" applyNumberFormat="1" applyFont="1" applyBorder="1"/>
    <xf numFmtId="2" fontId="1" fillId="0" borderId="0" xfId="0" applyNumberFormat="1" applyFont="1" applyFill="1" applyBorder="1"/>
    <xf numFmtId="43" fontId="0" fillId="0" borderId="0" xfId="1" applyFont="1"/>
    <xf numFmtId="2" fontId="0" fillId="0" borderId="0" xfId="0" applyNumberFormat="1" applyBorder="1"/>
    <xf numFmtId="0" fontId="2" fillId="0" borderId="1" xfId="0" applyFont="1" applyBorder="1" applyAlignment="1">
      <alignment horizontal="left"/>
    </xf>
    <xf numFmtId="43" fontId="2" fillId="0" borderId="1" xfId="1" applyFont="1" applyBorder="1" applyAlignment="1">
      <alignment horizontal="right"/>
    </xf>
    <xf numFmtId="43" fontId="1" fillId="2" borderId="1" xfId="1" applyFont="1" applyFill="1" applyBorder="1"/>
    <xf numFmtId="43" fontId="0" fillId="0" borderId="1" xfId="1" applyFont="1" applyBorder="1"/>
    <xf numFmtId="0" fontId="0" fillId="2" borderId="1" xfId="0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66" fontId="0" fillId="0" borderId="0" xfId="0" applyNumberFormat="1" applyBorder="1"/>
    <xf numFmtId="165" fontId="0" fillId="0" borderId="1" xfId="1" applyNumberFormat="1" applyFont="1" applyBorder="1"/>
    <xf numFmtId="165" fontId="1" fillId="2" borderId="1" xfId="1" applyNumberFormat="1" applyFont="1" applyFill="1" applyBorder="1"/>
    <xf numFmtId="165" fontId="0" fillId="0" borderId="1" xfId="1" applyNumberFormat="1" applyFont="1" applyBorder="1" applyAlignment="1">
      <alignment horizontal="right" wrapText="1"/>
    </xf>
    <xf numFmtId="0" fontId="4" fillId="0" borderId="0" xfId="0" applyFont="1" applyAlignment="1">
      <alignment horizontal="center"/>
    </xf>
    <xf numFmtId="165" fontId="2" fillId="0" borderId="1" xfId="1" applyNumberFormat="1" applyFont="1" applyBorder="1"/>
    <xf numFmtId="165" fontId="0" fillId="0" borderId="0" xfId="1" applyNumberFormat="1" applyFont="1"/>
    <xf numFmtId="43" fontId="1" fillId="2" borderId="1" xfId="1" applyNumberFormat="1" applyFont="1" applyFill="1" applyBorder="1"/>
    <xf numFmtId="43" fontId="0" fillId="0" borderId="1" xfId="1" applyNumberFormat="1" applyFont="1" applyBorder="1"/>
    <xf numFmtId="43" fontId="1" fillId="0" borderId="1" xfId="1" applyNumberFormat="1" applyFont="1" applyBorder="1"/>
    <xf numFmtId="43" fontId="0" fillId="0" borderId="1" xfId="1" applyNumberFormat="1" applyFont="1" applyBorder="1" applyAlignment="1">
      <alignment horizontal="right" wrapText="1"/>
    </xf>
    <xf numFmtId="43" fontId="1" fillId="0" borderId="1" xfId="1" applyNumberFormat="1" applyFont="1" applyBorder="1" applyAlignment="1">
      <alignment horizontal="right" wrapText="1"/>
    </xf>
    <xf numFmtId="167" fontId="0" fillId="0" borderId="0" xfId="0" applyNumberFormat="1"/>
    <xf numFmtId="164" fontId="0" fillId="0" borderId="0" xfId="0" applyNumberFormat="1"/>
    <xf numFmtId="43" fontId="2" fillId="0" borderId="1" xfId="1" applyNumberFormat="1" applyFont="1" applyFill="1" applyBorder="1" applyAlignment="1">
      <alignment horizontal="right"/>
    </xf>
    <xf numFmtId="2" fontId="0" fillId="0" borderId="1" xfId="1" applyNumberFormat="1" applyFont="1" applyBorder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43" fontId="1" fillId="0" borderId="0" xfId="1" applyNumberFormat="1" applyFont="1" applyBorder="1"/>
    <xf numFmtId="2" fontId="0" fillId="0" borderId="0" xfId="0" applyNumberFormat="1"/>
    <xf numFmtId="0" fontId="0" fillId="0" borderId="0" xfId="0" applyNumberFormat="1"/>
    <xf numFmtId="39" fontId="2" fillId="2" borderId="1" xfId="1" applyNumberFormat="1" applyFont="1" applyFill="1" applyBorder="1"/>
    <xf numFmtId="0" fontId="0" fillId="3" borderId="1" xfId="0" applyFill="1" applyBorder="1" applyAlignment="1">
      <alignment horizontal="left"/>
    </xf>
    <xf numFmtId="39" fontId="2" fillId="3" borderId="1" xfId="1" applyNumberFormat="1" applyFont="1" applyFill="1" applyBorder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colors>
    <mruColors>
      <color rgb="FFFFFF99"/>
      <color rgb="FF00FFFF"/>
      <color rgb="FF0000CC"/>
      <color rgb="FF000080"/>
      <color rgb="FF3366FF"/>
      <color rgb="FF538ED5"/>
      <color rgb="FF0066FF"/>
      <color rgb="FF339933"/>
      <color rgb="FF167822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106081</xdr:rowOff>
    </xdr:from>
    <xdr:to>
      <xdr:col>0</xdr:col>
      <xdr:colOff>914400</xdr:colOff>
      <xdr:row>2</xdr:row>
      <xdr:rowOff>47624</xdr:rowOff>
    </xdr:to>
    <xdr:pic>
      <xdr:nvPicPr>
        <xdr:cNvPr id="2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106081"/>
          <a:ext cx="638175" cy="5130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0</xdr:row>
      <xdr:rowOff>106081</xdr:rowOff>
    </xdr:from>
    <xdr:to>
      <xdr:col>0</xdr:col>
      <xdr:colOff>914400</xdr:colOff>
      <xdr:row>2</xdr:row>
      <xdr:rowOff>123825</xdr:rowOff>
    </xdr:to>
    <xdr:pic>
      <xdr:nvPicPr>
        <xdr:cNvPr id="5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106081"/>
          <a:ext cx="638175" cy="5892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0</xdr:row>
      <xdr:rowOff>106081</xdr:rowOff>
    </xdr:from>
    <xdr:to>
      <xdr:col>0</xdr:col>
      <xdr:colOff>914400</xdr:colOff>
      <xdr:row>2</xdr:row>
      <xdr:rowOff>123825</xdr:rowOff>
    </xdr:to>
    <xdr:pic>
      <xdr:nvPicPr>
        <xdr:cNvPr id="6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106081"/>
          <a:ext cx="638175" cy="5892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0</xdr:row>
      <xdr:rowOff>106081</xdr:rowOff>
    </xdr:from>
    <xdr:to>
      <xdr:col>0</xdr:col>
      <xdr:colOff>914400</xdr:colOff>
      <xdr:row>2</xdr:row>
      <xdr:rowOff>123825</xdr:rowOff>
    </xdr:to>
    <xdr:pic>
      <xdr:nvPicPr>
        <xdr:cNvPr id="7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106081"/>
          <a:ext cx="638175" cy="5892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152400</xdr:rowOff>
    </xdr:from>
    <xdr:to>
      <xdr:col>0</xdr:col>
      <xdr:colOff>657225</xdr:colOff>
      <xdr:row>1</xdr:row>
      <xdr:rowOff>266700</xdr:rowOff>
    </xdr:to>
    <xdr:pic>
      <xdr:nvPicPr>
        <xdr:cNvPr id="2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49" y="152400"/>
          <a:ext cx="600076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57149</xdr:colOff>
      <xdr:row>0</xdr:row>
      <xdr:rowOff>152399</xdr:rowOff>
    </xdr:from>
    <xdr:to>
      <xdr:col>0</xdr:col>
      <xdr:colOff>657225</xdr:colOff>
      <xdr:row>2</xdr:row>
      <xdr:rowOff>66674</xdr:rowOff>
    </xdr:to>
    <xdr:pic>
      <xdr:nvPicPr>
        <xdr:cNvPr id="3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49" y="152399"/>
          <a:ext cx="600076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57149</xdr:colOff>
      <xdr:row>0</xdr:row>
      <xdr:rowOff>152399</xdr:rowOff>
    </xdr:from>
    <xdr:to>
      <xdr:col>0</xdr:col>
      <xdr:colOff>657225</xdr:colOff>
      <xdr:row>2</xdr:row>
      <xdr:rowOff>66674</xdr:rowOff>
    </xdr:to>
    <xdr:pic>
      <xdr:nvPicPr>
        <xdr:cNvPr id="4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49" y="152399"/>
          <a:ext cx="600076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171450</xdr:rowOff>
    </xdr:from>
    <xdr:to>
      <xdr:col>0</xdr:col>
      <xdr:colOff>733425</xdr:colOff>
      <xdr:row>2</xdr:row>
      <xdr:rowOff>76200</xdr:rowOff>
    </xdr:to>
    <xdr:pic>
      <xdr:nvPicPr>
        <xdr:cNvPr id="2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" y="171450"/>
          <a:ext cx="6000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771525</xdr:colOff>
      <xdr:row>2</xdr:row>
      <xdr:rowOff>209550</xdr:rowOff>
    </xdr:to>
    <xdr:pic>
      <xdr:nvPicPr>
        <xdr:cNvPr id="3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" y="171450"/>
          <a:ext cx="6381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771525</xdr:colOff>
      <xdr:row>2</xdr:row>
      <xdr:rowOff>209550</xdr:rowOff>
    </xdr:to>
    <xdr:pic>
      <xdr:nvPicPr>
        <xdr:cNvPr id="4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" y="171450"/>
          <a:ext cx="6381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771525</xdr:colOff>
      <xdr:row>2</xdr:row>
      <xdr:rowOff>209550</xdr:rowOff>
    </xdr:to>
    <xdr:pic>
      <xdr:nvPicPr>
        <xdr:cNvPr id="5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" y="171450"/>
          <a:ext cx="6381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219074</xdr:colOff>
      <xdr:row>0</xdr:row>
      <xdr:rowOff>210600</xdr:rowOff>
    </xdr:from>
    <xdr:to>
      <xdr:col>0</xdr:col>
      <xdr:colOff>873163</xdr:colOff>
      <xdr:row>2</xdr:row>
      <xdr:rowOff>257175</xdr:rowOff>
    </xdr:to>
    <xdr:pic>
      <xdr:nvPicPr>
        <xdr:cNvPr id="2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4" y="210600"/>
          <a:ext cx="654089" cy="618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219074</xdr:colOff>
      <xdr:row>0</xdr:row>
      <xdr:rowOff>210600</xdr:rowOff>
    </xdr:from>
    <xdr:to>
      <xdr:col>0</xdr:col>
      <xdr:colOff>873163</xdr:colOff>
      <xdr:row>2</xdr:row>
      <xdr:rowOff>257175</xdr:rowOff>
    </xdr:to>
    <xdr:pic>
      <xdr:nvPicPr>
        <xdr:cNvPr id="3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4" y="210600"/>
          <a:ext cx="654089" cy="618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219074</xdr:colOff>
      <xdr:row>0</xdr:row>
      <xdr:rowOff>210600</xdr:rowOff>
    </xdr:from>
    <xdr:to>
      <xdr:col>0</xdr:col>
      <xdr:colOff>873163</xdr:colOff>
      <xdr:row>2</xdr:row>
      <xdr:rowOff>257175</xdr:rowOff>
    </xdr:to>
    <xdr:pic>
      <xdr:nvPicPr>
        <xdr:cNvPr id="4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4" y="210600"/>
          <a:ext cx="654089" cy="618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0</xdr:row>
      <xdr:rowOff>76200</xdr:rowOff>
    </xdr:from>
    <xdr:to>
      <xdr:col>0</xdr:col>
      <xdr:colOff>819151</xdr:colOff>
      <xdr:row>2</xdr:row>
      <xdr:rowOff>76200</xdr:rowOff>
    </xdr:to>
    <xdr:pic>
      <xdr:nvPicPr>
        <xdr:cNvPr id="2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1" y="76200"/>
          <a:ext cx="6667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152401</xdr:colOff>
      <xdr:row>0</xdr:row>
      <xdr:rowOff>76200</xdr:rowOff>
    </xdr:from>
    <xdr:to>
      <xdr:col>0</xdr:col>
      <xdr:colOff>819151</xdr:colOff>
      <xdr:row>2</xdr:row>
      <xdr:rowOff>76200</xdr:rowOff>
    </xdr:to>
    <xdr:pic>
      <xdr:nvPicPr>
        <xdr:cNvPr id="3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1" y="76200"/>
          <a:ext cx="6667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152401</xdr:colOff>
      <xdr:row>0</xdr:row>
      <xdr:rowOff>76200</xdr:rowOff>
    </xdr:from>
    <xdr:to>
      <xdr:col>0</xdr:col>
      <xdr:colOff>819151</xdr:colOff>
      <xdr:row>2</xdr:row>
      <xdr:rowOff>76200</xdr:rowOff>
    </xdr:to>
    <xdr:pic>
      <xdr:nvPicPr>
        <xdr:cNvPr id="4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1" y="76200"/>
          <a:ext cx="6667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238124</xdr:rowOff>
    </xdr:from>
    <xdr:to>
      <xdr:col>0</xdr:col>
      <xdr:colOff>962025</xdr:colOff>
      <xdr:row>2</xdr:row>
      <xdr:rowOff>270270</xdr:rowOff>
    </xdr:to>
    <xdr:pic>
      <xdr:nvPicPr>
        <xdr:cNvPr id="4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238124"/>
          <a:ext cx="742950" cy="6036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0</xdr:row>
      <xdr:rowOff>238124</xdr:rowOff>
    </xdr:from>
    <xdr:to>
      <xdr:col>0</xdr:col>
      <xdr:colOff>962025</xdr:colOff>
      <xdr:row>2</xdr:row>
      <xdr:rowOff>270270</xdr:rowOff>
    </xdr:to>
    <xdr:pic>
      <xdr:nvPicPr>
        <xdr:cNvPr id="3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238124"/>
          <a:ext cx="742950" cy="6036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0</xdr:row>
      <xdr:rowOff>238124</xdr:rowOff>
    </xdr:from>
    <xdr:to>
      <xdr:col>0</xdr:col>
      <xdr:colOff>962025</xdr:colOff>
      <xdr:row>2</xdr:row>
      <xdr:rowOff>270270</xdr:rowOff>
    </xdr:to>
    <xdr:pic>
      <xdr:nvPicPr>
        <xdr:cNvPr id="5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238124"/>
          <a:ext cx="742950" cy="6036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123823</xdr:rowOff>
    </xdr:from>
    <xdr:to>
      <xdr:col>0</xdr:col>
      <xdr:colOff>791529</xdr:colOff>
      <xdr:row>2</xdr:row>
      <xdr:rowOff>152400</xdr:rowOff>
    </xdr:to>
    <xdr:pic>
      <xdr:nvPicPr>
        <xdr:cNvPr id="2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123823"/>
          <a:ext cx="677229" cy="6000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0</xdr:row>
      <xdr:rowOff>123823</xdr:rowOff>
    </xdr:from>
    <xdr:to>
      <xdr:col>0</xdr:col>
      <xdr:colOff>791529</xdr:colOff>
      <xdr:row>2</xdr:row>
      <xdr:rowOff>152400</xdr:rowOff>
    </xdr:to>
    <xdr:pic>
      <xdr:nvPicPr>
        <xdr:cNvPr id="3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123823"/>
          <a:ext cx="677229" cy="6000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0</xdr:row>
      <xdr:rowOff>123823</xdr:rowOff>
    </xdr:from>
    <xdr:to>
      <xdr:col>0</xdr:col>
      <xdr:colOff>791529</xdr:colOff>
      <xdr:row>2</xdr:row>
      <xdr:rowOff>152400</xdr:rowOff>
    </xdr:to>
    <xdr:pic>
      <xdr:nvPicPr>
        <xdr:cNvPr id="4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123823"/>
          <a:ext cx="677229" cy="6000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210652</xdr:rowOff>
    </xdr:from>
    <xdr:to>
      <xdr:col>0</xdr:col>
      <xdr:colOff>809626</xdr:colOff>
      <xdr:row>2</xdr:row>
      <xdr:rowOff>219075</xdr:rowOff>
    </xdr:to>
    <xdr:pic>
      <xdr:nvPicPr>
        <xdr:cNvPr id="2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210652"/>
          <a:ext cx="714376" cy="5799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210652</xdr:rowOff>
    </xdr:from>
    <xdr:to>
      <xdr:col>0</xdr:col>
      <xdr:colOff>809626</xdr:colOff>
      <xdr:row>2</xdr:row>
      <xdr:rowOff>219075</xdr:rowOff>
    </xdr:to>
    <xdr:pic>
      <xdr:nvPicPr>
        <xdr:cNvPr id="3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210652"/>
          <a:ext cx="714376" cy="5799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210652</xdr:rowOff>
    </xdr:from>
    <xdr:to>
      <xdr:col>0</xdr:col>
      <xdr:colOff>809626</xdr:colOff>
      <xdr:row>2</xdr:row>
      <xdr:rowOff>219075</xdr:rowOff>
    </xdr:to>
    <xdr:pic>
      <xdr:nvPicPr>
        <xdr:cNvPr id="4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210652"/>
          <a:ext cx="714376" cy="5799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104774</xdr:rowOff>
    </xdr:from>
    <xdr:to>
      <xdr:col>0</xdr:col>
      <xdr:colOff>742950</xdr:colOff>
      <xdr:row>2</xdr:row>
      <xdr:rowOff>66675</xdr:rowOff>
    </xdr:to>
    <xdr:pic>
      <xdr:nvPicPr>
        <xdr:cNvPr id="2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49" y="104774"/>
          <a:ext cx="647701" cy="533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95249</xdr:colOff>
      <xdr:row>0</xdr:row>
      <xdr:rowOff>104774</xdr:rowOff>
    </xdr:from>
    <xdr:to>
      <xdr:col>0</xdr:col>
      <xdr:colOff>742950</xdr:colOff>
      <xdr:row>2</xdr:row>
      <xdr:rowOff>66675</xdr:rowOff>
    </xdr:to>
    <xdr:pic>
      <xdr:nvPicPr>
        <xdr:cNvPr id="3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49" y="104774"/>
          <a:ext cx="647701" cy="533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95249</xdr:colOff>
      <xdr:row>0</xdr:row>
      <xdr:rowOff>104774</xdr:rowOff>
    </xdr:from>
    <xdr:to>
      <xdr:col>0</xdr:col>
      <xdr:colOff>742950</xdr:colOff>
      <xdr:row>2</xdr:row>
      <xdr:rowOff>66675</xdr:rowOff>
    </xdr:to>
    <xdr:pic>
      <xdr:nvPicPr>
        <xdr:cNvPr id="4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49" y="104774"/>
          <a:ext cx="647701" cy="533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142606</xdr:rowOff>
    </xdr:from>
    <xdr:to>
      <xdr:col>0</xdr:col>
      <xdr:colOff>781050</xdr:colOff>
      <xdr:row>2</xdr:row>
      <xdr:rowOff>47625</xdr:rowOff>
    </xdr:to>
    <xdr:pic>
      <xdr:nvPicPr>
        <xdr:cNvPr id="2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142606"/>
          <a:ext cx="704850" cy="476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0</xdr:row>
      <xdr:rowOff>75931</xdr:rowOff>
    </xdr:from>
    <xdr:to>
      <xdr:col>0</xdr:col>
      <xdr:colOff>781050</xdr:colOff>
      <xdr:row>2</xdr:row>
      <xdr:rowOff>104775</xdr:rowOff>
    </xdr:to>
    <xdr:pic>
      <xdr:nvPicPr>
        <xdr:cNvPr id="3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75931"/>
          <a:ext cx="704850" cy="6003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0</xdr:row>
      <xdr:rowOff>75931</xdr:rowOff>
    </xdr:from>
    <xdr:to>
      <xdr:col>0</xdr:col>
      <xdr:colOff>781050</xdr:colOff>
      <xdr:row>2</xdr:row>
      <xdr:rowOff>104775</xdr:rowOff>
    </xdr:to>
    <xdr:pic>
      <xdr:nvPicPr>
        <xdr:cNvPr id="4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75931"/>
          <a:ext cx="704850" cy="6003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ia%20de%20ASSA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POR CIAS"/>
      <sheetName val="Catalogo"/>
      <sheetName val="CUADRO 1"/>
      <sheetName val="CUADRO 1.1"/>
      <sheetName val="CUADRO 2"/>
      <sheetName val="CUADRO 2.1"/>
      <sheetName val="CUADRO 3"/>
      <sheetName val="CUADRO 3.1"/>
      <sheetName val="CUADRO 4"/>
      <sheetName val="CUADRO 4.1"/>
      <sheetName val="CUADRO 5"/>
      <sheetName val="CUADRO 5.1"/>
      <sheetName val="CUADRO 6"/>
      <sheetName val="CUADRO 6.1"/>
      <sheetName val="CUADRO 7"/>
      <sheetName val="CUADRO 7.1"/>
      <sheetName val="CUADRO 8"/>
      <sheetName val="CUADRO 8.1"/>
      <sheetName val="NO. CIAS DE SEGUROS"/>
      <sheetName val="NO. DE CORREDORES"/>
      <sheetName val="Result. Técn. Seg. &amp; Reaseg. 17"/>
      <sheetName val="Result. Técn. Seguros 2017"/>
      <sheetName val="Result. Técn. Reaseguros 2017"/>
      <sheetName val="PRUEBA"/>
      <sheetName val="CLASIFICACION DE LOS RAMOS"/>
    </sheetNames>
    <sheetDataSet>
      <sheetData sheetId="0" refreshError="1"/>
      <sheetData sheetId="1" refreshError="1"/>
      <sheetData sheetId="2">
        <row r="4">
          <cell r="A4" t="str">
            <v>Año 2017</v>
          </cell>
        </row>
        <row r="36">
          <cell r="A36" t="str">
            <v>Año 2017</v>
          </cell>
        </row>
        <row r="40">
          <cell r="B40">
            <v>8291964.6730607096</v>
          </cell>
          <cell r="C40">
            <v>5544.5193929173693</v>
          </cell>
          <cell r="D40">
            <v>2821157.9546795953</v>
          </cell>
          <cell r="E40">
            <v>5476351.2377740312</v>
          </cell>
        </row>
        <row r="41">
          <cell r="B41">
            <v>66651585.776138276</v>
          </cell>
          <cell r="C41">
            <v>0</v>
          </cell>
          <cell r="D41">
            <v>25678718.697301857</v>
          </cell>
          <cell r="E41">
            <v>40972867.078836426</v>
          </cell>
        </row>
        <row r="42">
          <cell r="B42">
            <v>109354486.59970489</v>
          </cell>
          <cell r="C42">
            <v>50375.674536256323</v>
          </cell>
          <cell r="D42">
            <v>12516886.416947724</v>
          </cell>
          <cell r="E42">
            <v>96887975.857293427</v>
          </cell>
        </row>
        <row r="43">
          <cell r="B43">
            <v>215460603.44097808</v>
          </cell>
          <cell r="C43">
            <v>0</v>
          </cell>
          <cell r="D43">
            <v>56734944.603709951</v>
          </cell>
          <cell r="E43">
            <v>158725658.83726814</v>
          </cell>
        </row>
        <row r="44">
          <cell r="B44">
            <v>11537848.759274874</v>
          </cell>
          <cell r="C44">
            <v>3853.9839797639124</v>
          </cell>
          <cell r="D44">
            <v>1575978.7693929174</v>
          </cell>
          <cell r="E44">
            <v>9965723.9738617204</v>
          </cell>
        </row>
        <row r="45">
          <cell r="B45">
            <v>320138389.05122256</v>
          </cell>
          <cell r="C45">
            <v>5141651.602023609</v>
          </cell>
          <cell r="D45">
            <v>259768071.36446041</v>
          </cell>
          <cell r="E45">
            <v>65511969.288785785</v>
          </cell>
        </row>
        <row r="46">
          <cell r="B46">
            <v>25065384.885539632</v>
          </cell>
          <cell r="C46">
            <v>181899.66842327151</v>
          </cell>
          <cell r="D46">
            <v>14195732.584317032</v>
          </cell>
          <cell r="E46">
            <v>11051551.969645871</v>
          </cell>
        </row>
        <row r="47">
          <cell r="B47">
            <v>25901513.049957845</v>
          </cell>
          <cell r="C47">
            <v>423074.32546374371</v>
          </cell>
          <cell r="D47">
            <v>16746260.081998313</v>
          </cell>
          <cell r="E47">
            <v>9578327.2934232764</v>
          </cell>
        </row>
        <row r="48">
          <cell r="B48">
            <v>281797004.89312822</v>
          </cell>
          <cell r="C48">
            <v>3352196.1635750425</v>
          </cell>
          <cell r="D48">
            <v>20659202.162310287</v>
          </cell>
          <cell r="E48">
            <v>264489998.89439297</v>
          </cell>
        </row>
        <row r="49">
          <cell r="B49">
            <v>9202946.2481028661</v>
          </cell>
          <cell r="C49">
            <v>102842.60118043845</v>
          </cell>
          <cell r="D49">
            <v>8147663.8163996628</v>
          </cell>
          <cell r="E49">
            <v>1158125.0328836427</v>
          </cell>
        </row>
      </sheetData>
      <sheetData sheetId="3" refreshError="1"/>
      <sheetData sheetId="4">
        <row r="4">
          <cell r="A4" t="str">
            <v>Año 2017</v>
          </cell>
        </row>
        <row r="40">
          <cell r="B40">
            <v>662105238.12795103</v>
          </cell>
          <cell r="C40">
            <v>9201664.3606661037</v>
          </cell>
          <cell r="D40">
            <v>319516930.00948566</v>
          </cell>
          <cell r="E40">
            <v>351789972.47913152</v>
          </cell>
        </row>
        <row r="41">
          <cell r="B41">
            <v>411296489.24915683</v>
          </cell>
          <cell r="C41">
            <v>59774.177908937607</v>
          </cell>
          <cell r="D41">
            <v>99327686.442032039</v>
          </cell>
          <cell r="E41">
            <v>312028576.98503375</v>
          </cell>
        </row>
      </sheetData>
      <sheetData sheetId="5">
        <row r="8">
          <cell r="I8">
            <v>1000000</v>
          </cell>
        </row>
      </sheetData>
      <sheetData sheetId="6">
        <row r="36">
          <cell r="A36" t="str">
            <v>Año 2017</v>
          </cell>
        </row>
        <row r="41">
          <cell r="B41">
            <v>17938117.857715011</v>
          </cell>
          <cell r="C41">
            <v>5544.5193929173693</v>
          </cell>
          <cell r="D41">
            <v>2821157.9546795953</v>
          </cell>
          <cell r="E41">
            <v>2826702.4740725127</v>
          </cell>
        </row>
        <row r="42">
          <cell r="B42">
            <v>18782356.323777404</v>
          </cell>
          <cell r="C42">
            <v>0</v>
          </cell>
          <cell r="D42">
            <v>25678718.697301857</v>
          </cell>
          <cell r="E42">
            <v>25678718.697301857</v>
          </cell>
        </row>
        <row r="43">
          <cell r="B43">
            <v>34696498.819561556</v>
          </cell>
          <cell r="C43">
            <v>50375.674536256323</v>
          </cell>
          <cell r="D43">
            <v>12516886.416947724</v>
          </cell>
          <cell r="E43">
            <v>12567262.09148398</v>
          </cell>
        </row>
        <row r="44">
          <cell r="B44">
            <v>113479366.84232716</v>
          </cell>
          <cell r="C44">
            <v>0</v>
          </cell>
          <cell r="D44">
            <v>56734944.603709951</v>
          </cell>
          <cell r="E44">
            <v>56734944.603709951</v>
          </cell>
        </row>
        <row r="45">
          <cell r="B45">
            <v>3002573.3332630694</v>
          </cell>
          <cell r="C45">
            <v>3853.9839797639124</v>
          </cell>
          <cell r="D45">
            <v>1575978.7693929174</v>
          </cell>
          <cell r="E45">
            <v>1579832.7533726811</v>
          </cell>
        </row>
        <row r="46">
          <cell r="B46">
            <v>38138252.265598655</v>
          </cell>
          <cell r="C46">
            <v>5141651.602023609</v>
          </cell>
          <cell r="D46">
            <v>259768071.36446041</v>
          </cell>
          <cell r="E46">
            <v>264909722.96648401</v>
          </cell>
        </row>
        <row r="47">
          <cell r="B47">
            <v>3715048.102023609</v>
          </cell>
          <cell r="C47">
            <v>181899.66842327151</v>
          </cell>
          <cell r="D47">
            <v>14195732.584317032</v>
          </cell>
          <cell r="E47">
            <v>14377632.252740303</v>
          </cell>
        </row>
        <row r="48">
          <cell r="B48">
            <v>2515731.7841483988</v>
          </cell>
          <cell r="C48">
            <v>423074.32546374371</v>
          </cell>
          <cell r="D48">
            <v>16746260.081998313</v>
          </cell>
          <cell r="E48">
            <v>17169334.407462057</v>
          </cell>
        </row>
        <row r="49">
          <cell r="B49">
            <v>152318588.38258857</v>
          </cell>
          <cell r="C49">
            <v>3352196.1635750425</v>
          </cell>
          <cell r="D49">
            <v>20659202.162310287</v>
          </cell>
          <cell r="E49">
            <v>24011398.325885329</v>
          </cell>
        </row>
        <row r="50">
          <cell r="B50">
            <v>331257.82904721756</v>
          </cell>
          <cell r="C50">
            <v>102842.60118043845</v>
          </cell>
          <cell r="D50">
            <v>8147663.8163996628</v>
          </cell>
          <cell r="E50">
            <v>8250506.4175801016</v>
          </cell>
        </row>
      </sheetData>
      <sheetData sheetId="7">
        <row r="9">
          <cell r="I9">
            <v>1000000</v>
          </cell>
        </row>
      </sheetData>
      <sheetData sheetId="8">
        <row r="36">
          <cell r="A36" t="str">
            <v>Año 2017</v>
          </cell>
        </row>
        <row r="40">
          <cell r="B40">
            <v>197018878.36340645</v>
          </cell>
          <cell r="C40">
            <v>187898913.17664421</v>
          </cell>
          <cell r="D40">
            <v>384917791.54005063</v>
          </cell>
        </row>
        <row r="41">
          <cell r="B41">
            <v>328718594.37015182</v>
          </cell>
          <cell r="C41">
            <v>99387460.619940966</v>
          </cell>
          <cell r="D41">
            <v>428106054.99009275</v>
          </cell>
        </row>
        <row r="42">
          <cell r="D42">
            <v>201354822.91926643</v>
          </cell>
        </row>
      </sheetData>
      <sheetData sheetId="9">
        <row r="7">
          <cell r="I7">
            <v>1000000</v>
          </cell>
        </row>
      </sheetData>
      <sheetData sheetId="10">
        <row r="36">
          <cell r="A36" t="str">
            <v>Año 2017</v>
          </cell>
        </row>
        <row r="41">
          <cell r="B41">
            <v>1246630004.6787522</v>
          </cell>
        </row>
        <row r="42">
          <cell r="B42">
            <v>344630169.64186341</v>
          </cell>
        </row>
      </sheetData>
      <sheetData sheetId="11">
        <row r="9">
          <cell r="G9">
            <v>1000000</v>
          </cell>
        </row>
      </sheetData>
      <sheetData sheetId="12">
        <row r="36">
          <cell r="A36" t="str">
            <v>Año 2017</v>
          </cell>
        </row>
        <row r="40">
          <cell r="B40">
            <v>26530185.982293423</v>
          </cell>
        </row>
        <row r="41">
          <cell r="B41">
            <v>73816402.668844864</v>
          </cell>
        </row>
        <row r="42">
          <cell r="B42">
            <v>478525041.04679602</v>
          </cell>
        </row>
      </sheetData>
      <sheetData sheetId="13">
        <row r="8">
          <cell r="H8">
            <v>1000000</v>
          </cell>
        </row>
      </sheetData>
      <sheetData sheetId="14">
        <row r="36">
          <cell r="A36" t="str">
            <v>Año 2017</v>
          </cell>
        </row>
        <row r="40">
          <cell r="B40">
            <v>266658451.19224286</v>
          </cell>
        </row>
        <row r="41">
          <cell r="B41">
            <v>227651817.8102867</v>
          </cell>
        </row>
      </sheetData>
      <sheetData sheetId="15">
        <row r="7">
          <cell r="F7">
            <v>1000000</v>
          </cell>
        </row>
      </sheetData>
      <sheetData sheetId="16">
        <row r="3">
          <cell r="A3" t="str">
            <v>Año 2017</v>
          </cell>
        </row>
        <row r="6">
          <cell r="B6">
            <v>76162.457841483978</v>
          </cell>
        </row>
        <row r="7">
          <cell r="B7">
            <v>47.44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A10" sqref="A10"/>
    </sheetView>
  </sheetViews>
  <sheetFormatPr defaultColWidth="11.42578125" defaultRowHeight="23.1" customHeight="1" x14ac:dyDescent="0.2"/>
  <cols>
    <col min="1" max="1" width="22" customWidth="1"/>
    <col min="2" max="2" width="18.5703125" customWidth="1"/>
    <col min="3" max="3" width="17.85546875" customWidth="1"/>
    <col min="4" max="4" width="17.42578125" customWidth="1"/>
  </cols>
  <sheetData>
    <row r="1" spans="1:6" ht="23.1" customHeight="1" x14ac:dyDescent="0.2">
      <c r="A1" s="43" t="s">
        <v>58</v>
      </c>
      <c r="B1" s="43"/>
      <c r="C1" s="43"/>
      <c r="D1" s="43"/>
    </row>
    <row r="2" spans="1:6" ht="23.1" customHeight="1" x14ac:dyDescent="0.25">
      <c r="A2" s="44" t="s">
        <v>1</v>
      </c>
      <c r="B2" s="44"/>
      <c r="C2" s="44"/>
      <c r="D2" s="44"/>
    </row>
    <row r="3" spans="1:6" ht="23.1" customHeight="1" x14ac:dyDescent="0.2">
      <c r="A3" s="43" t="s">
        <v>59</v>
      </c>
      <c r="B3" s="43"/>
      <c r="C3" s="43"/>
      <c r="D3" s="43"/>
    </row>
    <row r="4" spans="1:6" ht="23.1" customHeight="1" x14ac:dyDescent="0.2">
      <c r="A4" s="43" t="str">
        <f>'[1]CUADRO 1'!A36:E36</f>
        <v>Año 2017</v>
      </c>
      <c r="B4" s="43"/>
      <c r="C4" s="43"/>
      <c r="D4" s="43"/>
    </row>
    <row r="5" spans="1:6" ht="23.1" customHeight="1" thickBot="1" x14ac:dyDescent="0.25">
      <c r="A5" s="35"/>
      <c r="B5" s="35"/>
      <c r="C5" s="35"/>
      <c r="D5" s="35"/>
    </row>
    <row r="6" spans="1:6" ht="23.1" customHeight="1" thickTop="1" thickBot="1" x14ac:dyDescent="0.25">
      <c r="A6" s="36" t="s">
        <v>60</v>
      </c>
      <c r="B6" s="7" t="s">
        <v>61</v>
      </c>
      <c r="C6" s="7" t="s">
        <v>62</v>
      </c>
      <c r="D6" s="7" t="s">
        <v>5</v>
      </c>
    </row>
    <row r="7" spans="1:6" ht="23.1" customHeight="1" thickTop="1" thickBot="1" x14ac:dyDescent="0.25">
      <c r="A7" s="3" t="s">
        <v>63</v>
      </c>
      <c r="B7" s="24">
        <v>19</v>
      </c>
      <c r="C7" s="24">
        <v>13</v>
      </c>
      <c r="D7" s="24">
        <f>SUM(B7:C7)</f>
        <v>32</v>
      </c>
      <c r="F7" s="4"/>
    </row>
    <row r="8" spans="1:6" ht="23.1" customHeight="1" thickTop="1" thickBot="1" x14ac:dyDescent="0.25">
      <c r="A8" s="3" t="s">
        <v>64</v>
      </c>
      <c r="B8" s="24">
        <v>2</v>
      </c>
      <c r="C8" s="24">
        <v>130</v>
      </c>
      <c r="D8" s="24">
        <f>SUM(B8:C8)</f>
        <v>132</v>
      </c>
    </row>
    <row r="9" spans="1:6" ht="23.1" customHeight="1" thickTop="1" thickBot="1" x14ac:dyDescent="0.25">
      <c r="A9" s="8" t="s">
        <v>5</v>
      </c>
      <c r="B9" s="21">
        <f>SUM(B7:B8)</f>
        <v>21</v>
      </c>
      <c r="C9" s="21">
        <f>SUM(C7:C8)</f>
        <v>143</v>
      </c>
      <c r="D9" s="21">
        <f>SUM(D7:D8)</f>
        <v>164</v>
      </c>
    </row>
    <row r="10" spans="1:6" ht="23.1" customHeight="1" thickTop="1" x14ac:dyDescent="0.2">
      <c r="A10" s="5"/>
      <c r="B10" s="9"/>
      <c r="C10" s="10"/>
      <c r="D10" s="9"/>
    </row>
  </sheetData>
  <mergeCells count="4">
    <mergeCell ref="A1:D1"/>
    <mergeCell ref="A2:D2"/>
    <mergeCell ref="A3:D3"/>
    <mergeCell ref="A4:D4"/>
  </mergeCells>
  <pageMargins left="1.1023622047244095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C3" sqref="C3"/>
    </sheetView>
  </sheetViews>
  <sheetFormatPr defaultColWidth="11.42578125" defaultRowHeight="12.75" x14ac:dyDescent="0.2"/>
  <cols>
    <col min="1" max="1" width="34.28515625" customWidth="1"/>
    <col min="2" max="2" width="25.5703125" customWidth="1"/>
    <col min="4" max="4" width="15.28515625" bestFit="1" customWidth="1"/>
  </cols>
  <sheetData>
    <row r="1" spans="1:4" ht="26.1" customHeight="1" x14ac:dyDescent="0.2">
      <c r="A1" s="43" t="s">
        <v>53</v>
      </c>
      <c r="B1" s="43"/>
    </row>
    <row r="2" spans="1:4" ht="26.1" customHeight="1" x14ac:dyDescent="0.25">
      <c r="A2" s="44" t="s">
        <v>1</v>
      </c>
      <c r="B2" s="44"/>
    </row>
    <row r="3" spans="1:4" ht="26.1" customHeight="1" x14ac:dyDescent="0.2">
      <c r="A3" s="43" t="str">
        <f>'[1]CUADRO 8'!A3:B3</f>
        <v>Año 2017</v>
      </c>
      <c r="B3" s="43"/>
    </row>
    <row r="4" spans="1:4" ht="26.1" customHeight="1" x14ac:dyDescent="0.2">
      <c r="A4" s="43" t="s">
        <v>54</v>
      </c>
      <c r="B4" s="43"/>
    </row>
    <row r="5" spans="1:4" ht="26.1" customHeight="1" thickBot="1" x14ac:dyDescent="0.25">
      <c r="A5" s="35"/>
      <c r="B5" s="35"/>
    </row>
    <row r="6" spans="1:4" ht="26.1" customHeight="1" thickTop="1" thickBot="1" x14ac:dyDescent="0.25">
      <c r="A6" s="17" t="s">
        <v>70</v>
      </c>
      <c r="B6" s="40">
        <f>'[1]CUADRO 8'!B6</f>
        <v>76162.457841483978</v>
      </c>
      <c r="D6" s="31"/>
    </row>
    <row r="7" spans="1:4" ht="26.1" customHeight="1" thickTop="1" thickBot="1" x14ac:dyDescent="0.25">
      <c r="A7" s="41" t="s">
        <v>55</v>
      </c>
      <c r="B7" s="42">
        <f>'[1]CUADRO 8'!B7</f>
        <v>47.44</v>
      </c>
      <c r="D7" s="31"/>
    </row>
    <row r="8" spans="1:4" ht="26.1" customHeight="1" thickTop="1" thickBot="1" x14ac:dyDescent="0.25">
      <c r="A8" s="17" t="s">
        <v>56</v>
      </c>
      <c r="B8" s="40">
        <v>10766998</v>
      </c>
      <c r="D8" s="31"/>
    </row>
    <row r="9" spans="1:4" ht="26.1" customHeight="1" thickTop="1" x14ac:dyDescent="0.2">
      <c r="A9" s="18" t="s">
        <v>57</v>
      </c>
      <c r="B9" s="19"/>
    </row>
    <row r="10" spans="1:4" ht="26.1" customHeight="1" x14ac:dyDescent="0.2">
      <c r="A10" s="1" t="s">
        <v>71</v>
      </c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B14" sqref="B14"/>
    </sheetView>
  </sheetViews>
  <sheetFormatPr defaultColWidth="11.42578125" defaultRowHeight="23.1" customHeight="1" x14ac:dyDescent="0.2"/>
  <cols>
    <col min="1" max="1" width="36.7109375" customWidth="1"/>
    <col min="2" max="2" width="29.140625" customWidth="1"/>
  </cols>
  <sheetData>
    <row r="1" spans="1:2" ht="23.1" customHeight="1" x14ac:dyDescent="0.2">
      <c r="A1" s="43" t="s">
        <v>65</v>
      </c>
      <c r="B1" s="43"/>
    </row>
    <row r="2" spans="1:2" ht="23.1" customHeight="1" x14ac:dyDescent="0.25">
      <c r="A2" s="44" t="s">
        <v>1</v>
      </c>
      <c r="B2" s="44"/>
    </row>
    <row r="3" spans="1:2" ht="23.1" customHeight="1" x14ac:dyDescent="0.2">
      <c r="A3" s="43" t="s">
        <v>66</v>
      </c>
      <c r="B3" s="43"/>
    </row>
    <row r="4" spans="1:2" ht="23.1" customHeight="1" x14ac:dyDescent="0.2">
      <c r="A4" s="43" t="str">
        <f>'[1]CUADRO 1'!A36:E36</f>
        <v>Año 2017</v>
      </c>
      <c r="B4" s="43"/>
    </row>
    <row r="5" spans="1:2" ht="23.1" customHeight="1" thickBot="1" x14ac:dyDescent="0.25">
      <c r="A5" s="35"/>
      <c r="B5" s="35"/>
    </row>
    <row r="6" spans="1:2" ht="23.1" customHeight="1" thickTop="1" thickBot="1" x14ac:dyDescent="0.25">
      <c r="A6" s="36" t="s">
        <v>67</v>
      </c>
      <c r="B6" s="7" t="s">
        <v>5</v>
      </c>
    </row>
    <row r="7" spans="1:2" ht="23.1" customHeight="1" thickTop="1" thickBot="1" x14ac:dyDescent="0.25">
      <c r="A7" s="3" t="s">
        <v>68</v>
      </c>
      <c r="B7" s="20">
        <v>556</v>
      </c>
    </row>
    <row r="8" spans="1:2" ht="23.1" customHeight="1" thickTop="1" thickBot="1" x14ac:dyDescent="0.25">
      <c r="A8" s="3" t="s">
        <v>69</v>
      </c>
      <c r="B8" s="20">
        <v>348</v>
      </c>
    </row>
    <row r="9" spans="1:2" ht="23.1" customHeight="1" thickTop="1" thickBot="1" x14ac:dyDescent="0.25">
      <c r="A9" s="8" t="s">
        <v>5</v>
      </c>
      <c r="B9" s="21">
        <f>SUM(B7:B8)</f>
        <v>904</v>
      </c>
    </row>
    <row r="10" spans="1:2" ht="23.1" customHeight="1" thickTop="1" x14ac:dyDescent="0.2"/>
  </sheetData>
  <mergeCells count="4">
    <mergeCell ref="A1:B1"/>
    <mergeCell ref="A2:B2"/>
    <mergeCell ref="A3:B3"/>
    <mergeCell ref="A4:B4"/>
  </mergeCells>
  <pageMargins left="1.299212598425197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F2" sqref="F2"/>
    </sheetView>
  </sheetViews>
  <sheetFormatPr defaultColWidth="11.42578125" defaultRowHeight="23.1" customHeight="1" x14ac:dyDescent="0.2"/>
  <cols>
    <col min="1" max="1" width="29.85546875" customWidth="1"/>
    <col min="2" max="2" width="14.5703125" customWidth="1"/>
    <col min="3" max="3" width="14.28515625" customWidth="1"/>
    <col min="4" max="4" width="15.42578125" customWidth="1"/>
    <col min="5" max="5" width="15.7109375" customWidth="1"/>
    <col min="7" max="7" width="17.42578125" bestFit="1" customWidth="1"/>
    <col min="8" max="8" width="15.28515625" bestFit="1" customWidth="1"/>
    <col min="9" max="9" width="17.42578125" hidden="1" customWidth="1"/>
    <col min="10" max="10" width="19" bestFit="1" customWidth="1"/>
  </cols>
  <sheetData>
    <row r="1" spans="1:10" ht="23.1" customHeight="1" x14ac:dyDescent="0.2">
      <c r="A1" s="43" t="s">
        <v>13</v>
      </c>
      <c r="B1" s="43"/>
      <c r="C1" s="43"/>
      <c r="D1" s="43"/>
      <c r="E1" s="43"/>
    </row>
    <row r="2" spans="1:10" ht="23.1" customHeight="1" x14ac:dyDescent="0.25">
      <c r="A2" s="44" t="s">
        <v>1</v>
      </c>
      <c r="B2" s="44"/>
      <c r="C2" s="44"/>
      <c r="D2" s="44"/>
      <c r="E2" s="44"/>
    </row>
    <row r="3" spans="1:10" ht="23.1" customHeight="1" x14ac:dyDescent="0.2">
      <c r="A3" s="43" t="s">
        <v>14</v>
      </c>
      <c r="B3" s="43"/>
      <c r="C3" s="43"/>
      <c r="D3" s="43"/>
      <c r="E3" s="43"/>
    </row>
    <row r="4" spans="1:10" ht="23.1" customHeight="1" x14ac:dyDescent="0.2">
      <c r="A4" s="43" t="str">
        <f>'[1]CUADRO 1'!A4:E4</f>
        <v>Año 2017</v>
      </c>
      <c r="B4" s="43"/>
      <c r="C4" s="43"/>
      <c r="D4" s="43"/>
      <c r="E4" s="43"/>
    </row>
    <row r="5" spans="1:10" ht="23.1" customHeight="1" x14ac:dyDescent="0.2">
      <c r="A5" s="43" t="s">
        <v>15</v>
      </c>
      <c r="B5" s="43"/>
      <c r="C5" s="43"/>
      <c r="D5" s="43"/>
      <c r="E5" s="43"/>
    </row>
    <row r="6" spans="1:10" ht="23.1" customHeight="1" thickBot="1" x14ac:dyDescent="0.25">
      <c r="A6" s="35"/>
      <c r="B6" s="35"/>
      <c r="C6" s="35"/>
      <c r="D6" s="35"/>
      <c r="E6" s="35"/>
    </row>
    <row r="7" spans="1:10" ht="33" customHeight="1" thickTop="1" thickBot="1" x14ac:dyDescent="0.25">
      <c r="A7" s="36" t="s">
        <v>0</v>
      </c>
      <c r="B7" s="7" t="s">
        <v>16</v>
      </c>
      <c r="C7" s="7" t="s">
        <v>12</v>
      </c>
      <c r="D7" s="7" t="s">
        <v>17</v>
      </c>
      <c r="E7" s="7" t="s">
        <v>4</v>
      </c>
    </row>
    <row r="8" spans="1:10" ht="23.1" customHeight="1" thickTop="1" thickBot="1" x14ac:dyDescent="0.25">
      <c r="A8" s="3" t="s">
        <v>18</v>
      </c>
      <c r="B8" s="27">
        <f>'[1]CUADRO 1'!B40/$I$8</f>
        <v>8.2919646730607095</v>
      </c>
      <c r="C8" s="27">
        <f>'[1]CUADRO 1'!C40/$I$8</f>
        <v>5.5445193929173691E-3</v>
      </c>
      <c r="D8" s="27">
        <f>'[1]CUADRO 1'!D40/$I$8</f>
        <v>2.8211579546795953</v>
      </c>
      <c r="E8" s="28">
        <f>'[1]CUADRO 1'!E40/$I$8</f>
        <v>5.4763512377740309</v>
      </c>
      <c r="G8" s="37"/>
      <c r="H8" s="11"/>
      <c r="I8" s="11">
        <v>1000000</v>
      </c>
      <c r="J8" s="31"/>
    </row>
    <row r="9" spans="1:10" ht="23.1" customHeight="1" thickTop="1" thickBot="1" x14ac:dyDescent="0.25">
      <c r="A9" s="3" t="s">
        <v>19</v>
      </c>
      <c r="B9" s="27">
        <f>'[1]CUADRO 1'!B41/$I$8</f>
        <v>66.651585776138276</v>
      </c>
      <c r="C9" s="34">
        <f>'[1]CUADRO 1'!C41/$I$8</f>
        <v>0</v>
      </c>
      <c r="D9" s="27">
        <f>'[1]CUADRO 1'!D41/$I$8</f>
        <v>25.678718697301857</v>
      </c>
      <c r="E9" s="28">
        <f>'[1]CUADRO 1'!E41/$I$8</f>
        <v>40.972867078836423</v>
      </c>
      <c r="G9" s="37"/>
      <c r="H9" s="11"/>
      <c r="I9" s="11"/>
      <c r="J9" s="31"/>
    </row>
    <row r="10" spans="1:10" ht="23.1" customHeight="1" thickTop="1" thickBot="1" x14ac:dyDescent="0.25">
      <c r="A10" s="3" t="s">
        <v>20</v>
      </c>
      <c r="B10" s="27">
        <f>'[1]CUADRO 1'!B42/$I$8</f>
        <v>109.35448659970488</v>
      </c>
      <c r="C10" s="27">
        <f>'[1]CUADRO 1'!C42/$I$8</f>
        <v>5.0375674536256326E-2</v>
      </c>
      <c r="D10" s="27">
        <f>'[1]CUADRO 1'!D42/$I$8</f>
        <v>12.516886416947724</v>
      </c>
      <c r="E10" s="28">
        <f>'[1]CUADRO 1'!E42/$I$8</f>
        <v>96.887975857293426</v>
      </c>
      <c r="G10" s="37"/>
      <c r="H10" s="11"/>
      <c r="I10" s="11"/>
      <c r="J10" s="31"/>
    </row>
    <row r="11" spans="1:10" ht="23.1" customHeight="1" thickTop="1" thickBot="1" x14ac:dyDescent="0.25">
      <c r="A11" s="3" t="s">
        <v>21</v>
      </c>
      <c r="B11" s="27">
        <f>'[1]CUADRO 1'!B43/$I$8</f>
        <v>215.46060344097808</v>
      </c>
      <c r="C11" s="34">
        <f>'[1]CUADRO 1'!C43/$I$8</f>
        <v>0</v>
      </c>
      <c r="D11" s="27">
        <f>'[1]CUADRO 1'!D43/$I$8</f>
        <v>56.734944603709948</v>
      </c>
      <c r="E11" s="28">
        <f>'[1]CUADRO 1'!E43/$I$8</f>
        <v>158.72565883726816</v>
      </c>
      <c r="G11" s="37"/>
      <c r="H11" s="11"/>
      <c r="I11" s="11"/>
      <c r="J11" s="31"/>
    </row>
    <row r="12" spans="1:10" ht="23.1" customHeight="1" thickTop="1" thickBot="1" x14ac:dyDescent="0.25">
      <c r="A12" s="3" t="s">
        <v>22</v>
      </c>
      <c r="B12" s="27">
        <f>'[1]CUADRO 1'!B44/$I$8</f>
        <v>11.537848759274874</v>
      </c>
      <c r="C12" s="27">
        <f>'[1]CUADRO 1'!C44/$I$8</f>
        <v>3.8539839797639124E-3</v>
      </c>
      <c r="D12" s="27">
        <f>'[1]CUADRO 1'!D44/$I$8</f>
        <v>1.5759787693929175</v>
      </c>
      <c r="E12" s="28">
        <f>'[1]CUADRO 1'!E44/$I$8</f>
        <v>9.9657239738617207</v>
      </c>
      <c r="G12" s="37"/>
      <c r="H12" s="11"/>
      <c r="I12" s="11"/>
      <c r="J12" s="31"/>
    </row>
    <row r="13" spans="1:10" ht="23.1" customHeight="1" thickTop="1" thickBot="1" x14ac:dyDescent="0.25">
      <c r="A13" s="3" t="s">
        <v>23</v>
      </c>
      <c r="B13" s="27">
        <f>'[1]CUADRO 1'!B45/$I$8</f>
        <v>320.13838905122259</v>
      </c>
      <c r="C13" s="27">
        <f>'[1]CUADRO 1'!C45/$I$8</f>
        <v>5.1416516020236092</v>
      </c>
      <c r="D13" s="27">
        <f>'[1]CUADRO 1'!D45/$I$8</f>
        <v>259.76807136446041</v>
      </c>
      <c r="E13" s="28">
        <f>'[1]CUADRO 1'!E45/$I$8</f>
        <v>65.511969288785792</v>
      </c>
      <c r="G13" s="37"/>
      <c r="H13" s="11"/>
      <c r="I13" s="11"/>
      <c r="J13" s="31"/>
    </row>
    <row r="14" spans="1:10" ht="23.1" customHeight="1" thickTop="1" thickBot="1" x14ac:dyDescent="0.25">
      <c r="A14" s="3" t="s">
        <v>24</v>
      </c>
      <c r="B14" s="27">
        <f>'[1]CUADRO 1'!B46/$I$8</f>
        <v>25.065384885539633</v>
      </c>
      <c r="C14" s="27">
        <f>'[1]CUADRO 1'!C46/$I$8</f>
        <v>0.18189966842327152</v>
      </c>
      <c r="D14" s="27">
        <f>'[1]CUADRO 1'!D46/$I$8</f>
        <v>14.195732584317032</v>
      </c>
      <c r="E14" s="28">
        <f>'[1]CUADRO 1'!E46/$I$8</f>
        <v>11.051551969645871</v>
      </c>
      <c r="G14" s="37"/>
      <c r="H14" s="11"/>
      <c r="I14" s="11"/>
      <c r="J14" s="31"/>
    </row>
    <row r="15" spans="1:10" ht="23.1" customHeight="1" thickTop="1" thickBot="1" x14ac:dyDescent="0.25">
      <c r="A15" s="3" t="s">
        <v>25</v>
      </c>
      <c r="B15" s="27">
        <f>'[1]CUADRO 1'!B47/$I$8</f>
        <v>25.901513049957845</v>
      </c>
      <c r="C15" s="27">
        <f>'[1]CUADRO 1'!C47/$I$8</f>
        <v>0.42307432546374368</v>
      </c>
      <c r="D15" s="27">
        <f>'[1]CUADRO 1'!D47/$I$8</f>
        <v>16.746260081998312</v>
      </c>
      <c r="E15" s="28">
        <f>'[1]CUADRO 1'!E47/$I$8</f>
        <v>9.5783272934232766</v>
      </c>
      <c r="G15" s="37"/>
      <c r="H15" s="11"/>
      <c r="I15" s="11"/>
      <c r="J15" s="31"/>
    </row>
    <row r="16" spans="1:10" ht="23.1" customHeight="1" thickTop="1" thickBot="1" x14ac:dyDescent="0.25">
      <c r="A16" s="3" t="s">
        <v>26</v>
      </c>
      <c r="B16" s="27">
        <f>'[1]CUADRO 1'!B48/$I$8</f>
        <v>281.79700489312819</v>
      </c>
      <c r="C16" s="27">
        <f>'[1]CUADRO 1'!C48/$I$8</f>
        <v>3.3521961635750426</v>
      </c>
      <c r="D16" s="27">
        <f>'[1]CUADRO 1'!D48/$I$8</f>
        <v>20.659202162310287</v>
      </c>
      <c r="E16" s="28">
        <f>'[1]CUADRO 1'!E48/$I$8</f>
        <v>264.48999889439295</v>
      </c>
      <c r="G16" s="37"/>
      <c r="H16" s="11"/>
      <c r="I16" s="11"/>
      <c r="J16" s="31"/>
    </row>
    <row r="17" spans="1:10" ht="23.1" customHeight="1" thickTop="1" thickBot="1" x14ac:dyDescent="0.25">
      <c r="A17" s="3" t="s">
        <v>6</v>
      </c>
      <c r="B17" s="27">
        <f>'[1]CUADRO 1'!B49/$I$8</f>
        <v>9.202946248102867</v>
      </c>
      <c r="C17" s="27">
        <f>'[1]CUADRO 1'!C49/$I$8</f>
        <v>0.10284260118043845</v>
      </c>
      <c r="D17" s="27">
        <f>'[1]CUADRO 1'!D49/$I$8</f>
        <v>8.1476638163996622</v>
      </c>
      <c r="E17" s="28">
        <f>'[1]CUADRO 1'!E49/$I$8</f>
        <v>1.1581250328836428</v>
      </c>
      <c r="G17" s="37"/>
      <c r="H17" s="11"/>
      <c r="I17" s="11"/>
      <c r="J17" s="31"/>
    </row>
    <row r="18" spans="1:10" ht="23.1" customHeight="1" thickTop="1" thickBot="1" x14ac:dyDescent="0.25">
      <c r="A18" s="8" t="s">
        <v>5</v>
      </c>
      <c r="B18" s="26">
        <f>SUM(B8:B17)</f>
        <v>1073.4017273771078</v>
      </c>
      <c r="C18" s="26">
        <f>SUM(C8:C17)</f>
        <v>9.2614385385750424</v>
      </c>
      <c r="D18" s="26">
        <f>SUM(D8:D17)</f>
        <v>418.84461645151771</v>
      </c>
      <c r="E18" s="26">
        <f>SUM(E8:E17)</f>
        <v>663.81854946416524</v>
      </c>
      <c r="H18" s="31"/>
      <c r="I18" s="31"/>
      <c r="J18" s="31"/>
    </row>
    <row r="19" spans="1:10" ht="23.1" customHeight="1" thickTop="1" x14ac:dyDescent="0.2">
      <c r="A19" s="5" t="s">
        <v>27</v>
      </c>
      <c r="B19" s="9"/>
      <c r="C19" s="10"/>
      <c r="D19" s="9"/>
      <c r="E19" s="9"/>
    </row>
  </sheetData>
  <mergeCells count="5">
    <mergeCell ref="A1:E1"/>
    <mergeCell ref="A2:E2"/>
    <mergeCell ref="A3:E3"/>
    <mergeCell ref="A4:E4"/>
    <mergeCell ref="A5:E5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F2" sqref="F2"/>
    </sheetView>
  </sheetViews>
  <sheetFormatPr defaultColWidth="11.42578125" defaultRowHeight="12.75" x14ac:dyDescent="0.2"/>
  <cols>
    <col min="1" max="1" width="14.5703125" customWidth="1"/>
    <col min="2" max="2" width="18.42578125" customWidth="1"/>
    <col min="3" max="3" width="17.5703125" customWidth="1"/>
    <col min="4" max="4" width="15.85546875" customWidth="1"/>
    <col min="5" max="5" width="18.7109375" customWidth="1"/>
    <col min="7" max="7" width="17.42578125" bestFit="1" customWidth="1"/>
    <col min="8" max="8" width="15.28515625" bestFit="1" customWidth="1"/>
    <col min="9" max="9" width="17.42578125" hidden="1" customWidth="1"/>
    <col min="10" max="10" width="17.42578125" bestFit="1" customWidth="1"/>
    <col min="11" max="11" width="14.85546875" bestFit="1" customWidth="1"/>
  </cols>
  <sheetData>
    <row r="1" spans="1:11" ht="23.1" customHeight="1" x14ac:dyDescent="0.2">
      <c r="A1" s="43" t="s">
        <v>28</v>
      </c>
      <c r="B1" s="43"/>
      <c r="C1" s="43"/>
      <c r="D1" s="43"/>
      <c r="E1" s="43"/>
    </row>
    <row r="2" spans="1:11" ht="23.1" customHeight="1" x14ac:dyDescent="0.25">
      <c r="A2" s="44" t="s">
        <v>1</v>
      </c>
      <c r="B2" s="44"/>
      <c r="C2" s="44"/>
      <c r="D2" s="44"/>
      <c r="E2" s="44"/>
    </row>
    <row r="3" spans="1:11" ht="23.1" customHeight="1" x14ac:dyDescent="0.2">
      <c r="A3" s="43" t="s">
        <v>29</v>
      </c>
      <c r="B3" s="43"/>
      <c r="C3" s="43"/>
      <c r="D3" s="43"/>
      <c r="E3" s="43"/>
    </row>
    <row r="4" spans="1:11" ht="23.1" customHeight="1" x14ac:dyDescent="0.2">
      <c r="A4" s="43" t="str">
        <f>'[1]CUADRO 2'!A4:E4</f>
        <v>Año 2017</v>
      </c>
      <c r="B4" s="43"/>
      <c r="C4" s="43"/>
      <c r="D4" s="43"/>
      <c r="E4" s="43"/>
    </row>
    <row r="5" spans="1:11" ht="23.1" customHeight="1" x14ac:dyDescent="0.2">
      <c r="A5" s="43" t="s">
        <v>15</v>
      </c>
      <c r="B5" s="43"/>
      <c r="C5" s="43"/>
      <c r="D5" s="43"/>
      <c r="E5" s="43"/>
    </row>
    <row r="6" spans="1:11" ht="23.1" customHeight="1" thickBot="1" x14ac:dyDescent="0.25">
      <c r="A6" s="35"/>
      <c r="B6" s="35"/>
      <c r="C6" s="35"/>
      <c r="D6" s="35"/>
      <c r="E6" s="35"/>
      <c r="H6" s="11"/>
      <c r="I6" s="11"/>
      <c r="J6" s="11"/>
      <c r="K6" s="11"/>
    </row>
    <row r="7" spans="1:11" ht="23.1" customHeight="1" thickTop="1" thickBot="1" x14ac:dyDescent="0.25">
      <c r="A7" s="36" t="s">
        <v>0</v>
      </c>
      <c r="B7" s="36" t="s">
        <v>16</v>
      </c>
      <c r="C7" s="36" t="s">
        <v>12</v>
      </c>
      <c r="D7" s="36" t="s">
        <v>17</v>
      </c>
      <c r="E7" s="7" t="s">
        <v>4</v>
      </c>
      <c r="H7" s="11"/>
      <c r="I7" s="11"/>
      <c r="J7" s="11"/>
      <c r="K7" s="11"/>
    </row>
    <row r="8" spans="1:11" ht="23.1" customHeight="1" thickTop="1" thickBot="1" x14ac:dyDescent="0.25">
      <c r="A8" s="2" t="s">
        <v>7</v>
      </c>
      <c r="B8" s="16">
        <f>'[1]CUADRO 2'!B40/'[1]CUADRO 2.1'!$I$8</f>
        <v>662.105238127951</v>
      </c>
      <c r="C8" s="16">
        <f>'[1]CUADRO 2'!C40/'[1]CUADRO 2.1'!$I$8</f>
        <v>9.2016643606661042</v>
      </c>
      <c r="D8" s="16">
        <f>'[1]CUADRO 2'!D40/'[1]CUADRO 2.1'!$I$8</f>
        <v>319.51693000948563</v>
      </c>
      <c r="E8" s="16">
        <f>'[1]CUADRO 2'!E40/'[1]CUADRO 2.1'!$I$8</f>
        <v>351.78997247913151</v>
      </c>
      <c r="G8" s="11"/>
      <c r="H8" s="11"/>
      <c r="I8" s="11">
        <v>1000000</v>
      </c>
      <c r="J8" s="11"/>
    </row>
    <row r="9" spans="1:11" ht="23.1" customHeight="1" thickTop="1" thickBot="1" x14ac:dyDescent="0.25">
      <c r="A9" s="2" t="s">
        <v>8</v>
      </c>
      <c r="B9" s="16">
        <f>'[1]CUADRO 2'!B41/'[1]CUADRO 2.1'!$I$8</f>
        <v>411.29648924915682</v>
      </c>
      <c r="C9" s="16">
        <f>'[1]CUADRO 2'!C41/'[1]CUADRO 2.1'!$I$8</f>
        <v>5.9774177908937604E-2</v>
      </c>
      <c r="D9" s="16">
        <f>'[1]CUADRO 2'!D41/'[1]CUADRO 2.1'!$I$8</f>
        <v>99.327686442032032</v>
      </c>
      <c r="E9" s="16">
        <f>'[1]CUADRO 2'!E41/'[1]CUADRO 2.1'!$I$8</f>
        <v>312.02857698503374</v>
      </c>
      <c r="G9" s="11"/>
      <c r="H9" s="11"/>
      <c r="I9" s="11"/>
      <c r="J9" s="11"/>
    </row>
    <row r="10" spans="1:11" ht="23.1" customHeight="1" thickTop="1" thickBot="1" x14ac:dyDescent="0.25">
      <c r="A10" s="8" t="s">
        <v>5</v>
      </c>
      <c r="B10" s="15">
        <f>SUM(B8:B9)</f>
        <v>1073.4017273771078</v>
      </c>
      <c r="C10" s="15">
        <f t="shared" ref="C10:E10" si="0">SUM(C8:C9)</f>
        <v>9.2614385385750424</v>
      </c>
      <c r="D10" s="15">
        <f t="shared" si="0"/>
        <v>418.84461645151765</v>
      </c>
      <c r="E10" s="15">
        <f t="shared" si="0"/>
        <v>663.81854946416524</v>
      </c>
      <c r="G10" s="31"/>
      <c r="H10" s="31"/>
      <c r="I10" s="31"/>
      <c r="J10" s="31"/>
    </row>
    <row r="11" spans="1:11" ht="23.1" customHeight="1" thickTop="1" x14ac:dyDescent="0.2">
      <c r="A11" s="5" t="s">
        <v>27</v>
      </c>
      <c r="B11" s="9"/>
      <c r="C11" s="9"/>
      <c r="D11" s="9"/>
      <c r="E11" s="9"/>
    </row>
  </sheetData>
  <mergeCells count="5">
    <mergeCell ref="A1:E1"/>
    <mergeCell ref="A2:E2"/>
    <mergeCell ref="A3:E3"/>
    <mergeCell ref="A4:E4"/>
    <mergeCell ref="A5:E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4" sqref="F4"/>
    </sheetView>
  </sheetViews>
  <sheetFormatPr defaultColWidth="11.42578125" defaultRowHeight="23.1" customHeight="1" x14ac:dyDescent="0.2"/>
  <cols>
    <col min="1" max="1" width="28.140625" customWidth="1"/>
    <col min="2" max="2" width="16.42578125" customWidth="1"/>
    <col min="3" max="3" width="17.42578125" customWidth="1"/>
    <col min="4" max="4" width="14.85546875" bestFit="1" customWidth="1"/>
    <col min="5" max="5" width="14.5703125" customWidth="1"/>
    <col min="7" max="7" width="17.42578125" bestFit="1" customWidth="1"/>
    <col min="8" max="8" width="15.28515625" bestFit="1" customWidth="1"/>
    <col min="9" max="9" width="17.42578125" hidden="1" customWidth="1"/>
    <col min="10" max="10" width="17.42578125" bestFit="1" customWidth="1"/>
  </cols>
  <sheetData>
    <row r="1" spans="1:10" ht="23.1" customHeight="1" x14ac:dyDescent="0.2">
      <c r="A1" s="43" t="s">
        <v>30</v>
      </c>
      <c r="B1" s="43"/>
      <c r="C1" s="43"/>
      <c r="D1" s="43"/>
      <c r="E1" s="43"/>
    </row>
    <row r="2" spans="1:10" ht="23.1" customHeight="1" x14ac:dyDescent="0.25">
      <c r="A2" s="44" t="s">
        <v>1</v>
      </c>
      <c r="B2" s="44"/>
      <c r="C2" s="44"/>
      <c r="D2" s="44"/>
      <c r="E2" s="44"/>
    </row>
    <row r="3" spans="1:10" ht="23.1" customHeight="1" x14ac:dyDescent="0.2">
      <c r="A3" s="43" t="s">
        <v>31</v>
      </c>
      <c r="B3" s="43"/>
      <c r="C3" s="43"/>
      <c r="D3" s="43"/>
      <c r="E3" s="43"/>
    </row>
    <row r="4" spans="1:10" ht="23.1" customHeight="1" x14ac:dyDescent="0.2">
      <c r="A4" s="43" t="str">
        <f>'[1]CUADRO 3'!A36:E36</f>
        <v>Año 2017</v>
      </c>
      <c r="B4" s="43"/>
      <c r="C4" s="43"/>
      <c r="D4" s="43"/>
      <c r="E4" s="43"/>
    </row>
    <row r="5" spans="1:10" ht="23.1" customHeight="1" x14ac:dyDescent="0.2">
      <c r="A5" s="43" t="s">
        <v>15</v>
      </c>
      <c r="B5" s="43"/>
      <c r="C5" s="43"/>
      <c r="D5" s="43"/>
      <c r="E5" s="43"/>
    </row>
    <row r="6" spans="1:10" ht="23.1" customHeight="1" thickBot="1" x14ac:dyDescent="0.25">
      <c r="A6" s="23"/>
      <c r="B6" s="23"/>
      <c r="C6" s="23"/>
      <c r="D6" s="23"/>
    </row>
    <row r="7" spans="1:10" ht="23.1" customHeight="1" thickTop="1" thickBot="1" x14ac:dyDescent="0.25">
      <c r="A7" s="45" t="s">
        <v>0</v>
      </c>
      <c r="B7" s="46" t="s">
        <v>32</v>
      </c>
      <c r="C7" s="47"/>
      <c r="D7" s="47"/>
      <c r="E7" s="48"/>
    </row>
    <row r="8" spans="1:10" ht="28.5" customHeight="1" thickTop="1" thickBot="1" x14ac:dyDescent="0.25">
      <c r="A8" s="45"/>
      <c r="B8" s="7" t="s">
        <v>9</v>
      </c>
      <c r="C8" s="7" t="s">
        <v>33</v>
      </c>
      <c r="D8" s="7" t="s">
        <v>34</v>
      </c>
      <c r="E8" s="7" t="s">
        <v>35</v>
      </c>
    </row>
    <row r="9" spans="1:10" ht="23.1" customHeight="1" thickTop="1" thickBot="1" x14ac:dyDescent="0.25">
      <c r="A9" s="3" t="s">
        <v>18</v>
      </c>
      <c r="B9" s="16">
        <f>'[1]CUADRO 3'!B41/'[1]CUADRO 3.1'!$I$9</f>
        <v>17.93811785771501</v>
      </c>
      <c r="C9" s="16">
        <f>'[1]CUADRO 3'!C41/'[1]CUADRO 3.1'!$I$9</f>
        <v>5.5445193929173691E-3</v>
      </c>
      <c r="D9" s="16">
        <f>'[1]CUADRO 3'!D41/'[1]CUADRO 3.1'!$I$9</f>
        <v>2.8211579546795953</v>
      </c>
      <c r="E9" s="16">
        <f>'[1]CUADRO 3'!E41/'[1]CUADRO 3.1'!$I$9</f>
        <v>2.8267024740725128</v>
      </c>
      <c r="G9" s="11"/>
      <c r="H9" s="11"/>
      <c r="I9" s="11">
        <v>1000000</v>
      </c>
      <c r="J9" s="11"/>
    </row>
    <row r="10" spans="1:10" ht="23.1" customHeight="1" thickTop="1" thickBot="1" x14ac:dyDescent="0.25">
      <c r="A10" s="3" t="s">
        <v>19</v>
      </c>
      <c r="B10" s="16">
        <f>'[1]CUADRO 3'!B42/'[1]CUADRO 3.1'!$I$9</f>
        <v>18.782356323777403</v>
      </c>
      <c r="C10" s="34">
        <f>'[1]CUADRO 3'!C42/'[1]CUADRO 3.1'!$I$9</f>
        <v>0</v>
      </c>
      <c r="D10" s="16">
        <f>'[1]CUADRO 3'!D42/'[1]CUADRO 3.1'!$I$9</f>
        <v>25.678718697301857</v>
      </c>
      <c r="E10" s="16">
        <f>'[1]CUADRO 3'!E42/'[1]CUADRO 3.1'!$I$9</f>
        <v>25.678718697301857</v>
      </c>
      <c r="G10" s="11"/>
      <c r="H10" s="11"/>
      <c r="I10" s="11"/>
      <c r="J10" s="11"/>
    </row>
    <row r="11" spans="1:10" ht="23.1" customHeight="1" thickTop="1" thickBot="1" x14ac:dyDescent="0.25">
      <c r="A11" s="3" t="s">
        <v>20</v>
      </c>
      <c r="B11" s="16">
        <f>'[1]CUADRO 3'!B43/'[1]CUADRO 3.1'!$I$9</f>
        <v>34.696498819561555</v>
      </c>
      <c r="C11" s="16">
        <f>'[1]CUADRO 3'!C43/'[1]CUADRO 3.1'!$I$9</f>
        <v>5.0375674536256326E-2</v>
      </c>
      <c r="D11" s="16">
        <f>'[1]CUADRO 3'!D43/'[1]CUADRO 3.1'!$I$9</f>
        <v>12.516886416947724</v>
      </c>
      <c r="E11" s="16">
        <f>'[1]CUADRO 3'!E43/'[1]CUADRO 3.1'!$I$9</f>
        <v>12.567262091483981</v>
      </c>
      <c r="G11" s="11"/>
      <c r="H11" s="11"/>
      <c r="I11" s="11"/>
      <c r="J11" s="11"/>
    </row>
    <row r="12" spans="1:10" ht="23.1" customHeight="1" thickTop="1" thickBot="1" x14ac:dyDescent="0.25">
      <c r="A12" s="3" t="s">
        <v>21</v>
      </c>
      <c r="B12" s="16">
        <f>'[1]CUADRO 3'!B44/'[1]CUADRO 3.1'!$I$9</f>
        <v>113.47936684232717</v>
      </c>
      <c r="C12" s="34">
        <f>'[1]CUADRO 3'!C44/'[1]CUADRO 3.1'!$I$9</f>
        <v>0</v>
      </c>
      <c r="D12" s="16">
        <f>'[1]CUADRO 3'!D44/'[1]CUADRO 3.1'!$I$9</f>
        <v>56.734944603709948</v>
      </c>
      <c r="E12" s="16">
        <f>'[1]CUADRO 3'!E44/'[1]CUADRO 3.1'!$I$9</f>
        <v>56.734944603709948</v>
      </c>
      <c r="G12" s="11"/>
      <c r="H12" s="11"/>
      <c r="I12" s="11"/>
      <c r="J12" s="11"/>
    </row>
    <row r="13" spans="1:10" ht="23.1" customHeight="1" thickTop="1" thickBot="1" x14ac:dyDescent="0.25">
      <c r="A13" s="3" t="s">
        <v>22</v>
      </c>
      <c r="B13" s="16">
        <f>'[1]CUADRO 3'!B45/'[1]CUADRO 3.1'!$I$9</f>
        <v>3.0025733332630695</v>
      </c>
      <c r="C13" s="16">
        <f>'[1]CUADRO 3'!C45/'[1]CUADRO 3.1'!$I$9</f>
        <v>3.8539839797639124E-3</v>
      </c>
      <c r="D13" s="16">
        <f>'[1]CUADRO 3'!D45/'[1]CUADRO 3.1'!$I$9</f>
        <v>1.5759787693929175</v>
      </c>
      <c r="E13" s="16">
        <f>'[1]CUADRO 3'!E45/'[1]CUADRO 3.1'!$I$9</f>
        <v>1.579832753372681</v>
      </c>
      <c r="G13" s="11"/>
      <c r="H13" s="11"/>
      <c r="I13" s="11"/>
      <c r="J13" s="11"/>
    </row>
    <row r="14" spans="1:10" ht="23.1" customHeight="1" thickTop="1" thickBot="1" x14ac:dyDescent="0.25">
      <c r="A14" s="3" t="s">
        <v>23</v>
      </c>
      <c r="B14" s="16">
        <f>'[1]CUADRO 3'!B46/'[1]CUADRO 3.1'!$I$9</f>
        <v>38.138252265598652</v>
      </c>
      <c r="C14" s="16">
        <f>'[1]CUADRO 3'!C46/'[1]CUADRO 3.1'!$I$9</f>
        <v>5.1416516020236092</v>
      </c>
      <c r="D14" s="16">
        <f>'[1]CUADRO 3'!D46/'[1]CUADRO 3.1'!$I$9</f>
        <v>259.76807136446041</v>
      </c>
      <c r="E14" s="16">
        <f>'[1]CUADRO 3'!E46/'[1]CUADRO 3.1'!$I$9</f>
        <v>264.90972296648403</v>
      </c>
      <c r="G14" s="11"/>
      <c r="H14" s="11"/>
      <c r="I14" s="11"/>
      <c r="J14" s="11"/>
    </row>
    <row r="15" spans="1:10" ht="23.1" customHeight="1" thickTop="1" thickBot="1" x14ac:dyDescent="0.25">
      <c r="A15" s="3" t="s">
        <v>24</v>
      </c>
      <c r="B15" s="16">
        <f>'[1]CUADRO 3'!B47/'[1]CUADRO 3.1'!$I$9</f>
        <v>3.715048102023609</v>
      </c>
      <c r="C15" s="16">
        <f>'[1]CUADRO 3'!C47/'[1]CUADRO 3.1'!$I$9</f>
        <v>0.18189966842327152</v>
      </c>
      <c r="D15" s="16">
        <f>'[1]CUADRO 3'!D47/'[1]CUADRO 3.1'!$I$9</f>
        <v>14.195732584317032</v>
      </c>
      <c r="E15" s="16">
        <f>'[1]CUADRO 3'!E47/'[1]CUADRO 3.1'!$I$9</f>
        <v>14.377632252740304</v>
      </c>
      <c r="G15" s="11"/>
      <c r="H15" s="11"/>
      <c r="I15" s="11"/>
      <c r="J15" s="11"/>
    </row>
    <row r="16" spans="1:10" ht="23.1" customHeight="1" thickTop="1" thickBot="1" x14ac:dyDescent="0.25">
      <c r="A16" s="3" t="s">
        <v>25</v>
      </c>
      <c r="B16" s="16">
        <f>'[1]CUADRO 3'!B48/'[1]CUADRO 3.1'!$I$9</f>
        <v>2.5157317841483988</v>
      </c>
      <c r="C16" s="16">
        <f>'[1]CUADRO 3'!C48/'[1]CUADRO 3.1'!$I$9</f>
        <v>0.42307432546374368</v>
      </c>
      <c r="D16" s="16">
        <f>'[1]CUADRO 3'!D48/'[1]CUADRO 3.1'!$I$9</f>
        <v>16.746260081998312</v>
      </c>
      <c r="E16" s="16">
        <f>'[1]CUADRO 3'!E48/'[1]CUADRO 3.1'!$I$9</f>
        <v>17.169334407462056</v>
      </c>
      <c r="G16" s="11"/>
      <c r="H16" s="11"/>
      <c r="I16" s="11"/>
      <c r="J16" s="11"/>
    </row>
    <row r="17" spans="1:10" ht="23.1" customHeight="1" thickTop="1" thickBot="1" x14ac:dyDescent="0.25">
      <c r="A17" s="3" t="s">
        <v>26</v>
      </c>
      <c r="B17" s="16">
        <f>'[1]CUADRO 3'!B49/'[1]CUADRO 3.1'!$I$9</f>
        <v>152.31858838258856</v>
      </c>
      <c r="C17" s="16">
        <f>'[1]CUADRO 3'!C49/'[1]CUADRO 3.1'!$I$9</f>
        <v>3.3521961635750426</v>
      </c>
      <c r="D17" s="16">
        <f>'[1]CUADRO 3'!D49/'[1]CUADRO 3.1'!$I$9</f>
        <v>20.659202162310287</v>
      </c>
      <c r="E17" s="16">
        <f>'[1]CUADRO 3'!E49/'[1]CUADRO 3.1'!$I$9</f>
        <v>24.011398325885331</v>
      </c>
      <c r="G17" s="11"/>
      <c r="H17" s="11"/>
      <c r="I17" s="11"/>
      <c r="J17" s="11"/>
    </row>
    <row r="18" spans="1:10" ht="23.1" customHeight="1" thickTop="1" thickBot="1" x14ac:dyDescent="0.25">
      <c r="A18" s="3" t="s">
        <v>6</v>
      </c>
      <c r="B18" s="16">
        <f>'[1]CUADRO 3'!B50/'[1]CUADRO 3.1'!$I$9</f>
        <v>0.33125782904721757</v>
      </c>
      <c r="C18" s="16">
        <f>'[1]CUADRO 3'!C50/'[1]CUADRO 3.1'!$I$9</f>
        <v>0.10284260118043845</v>
      </c>
      <c r="D18" s="16">
        <f>'[1]CUADRO 3'!D50/'[1]CUADRO 3.1'!$I$9</f>
        <v>8.1476638163996622</v>
      </c>
      <c r="E18" s="16">
        <f>'[1]CUADRO 3'!E50/'[1]CUADRO 3.1'!$I$9</f>
        <v>8.2505064175801017</v>
      </c>
      <c r="G18" s="11"/>
      <c r="H18" s="11"/>
      <c r="I18" s="11"/>
      <c r="J18" s="11"/>
    </row>
    <row r="19" spans="1:10" ht="23.1" customHeight="1" thickTop="1" thickBot="1" x14ac:dyDescent="0.25">
      <c r="A19" s="8" t="s">
        <v>5</v>
      </c>
      <c r="B19" s="15">
        <f>SUM(B9:B18)</f>
        <v>384.91779154005064</v>
      </c>
      <c r="C19" s="15">
        <f>SUM(C9:C18)</f>
        <v>9.2614385385750424</v>
      </c>
      <c r="D19" s="15">
        <f>SUM(D9:D18)</f>
        <v>418.84461645151771</v>
      </c>
      <c r="E19" s="15">
        <f>SUM(E9:E18)</f>
        <v>428.10605499009279</v>
      </c>
      <c r="G19" s="31"/>
      <c r="H19" s="31"/>
      <c r="I19" s="31"/>
      <c r="J19" s="31"/>
    </row>
    <row r="20" spans="1:10" ht="23.1" customHeight="1" thickTop="1" x14ac:dyDescent="0.2">
      <c r="A20" s="5" t="s">
        <v>27</v>
      </c>
      <c r="B20" s="9"/>
      <c r="C20" s="9"/>
      <c r="D20" s="9"/>
      <c r="E20" s="9"/>
    </row>
  </sheetData>
  <mergeCells count="7">
    <mergeCell ref="A7:A8"/>
    <mergeCell ref="B7:E7"/>
    <mergeCell ref="A1:E1"/>
    <mergeCell ref="A2:E2"/>
    <mergeCell ref="A3:E3"/>
    <mergeCell ref="A4:E4"/>
    <mergeCell ref="A5:E5"/>
  </mergeCells>
  <pageMargins left="0.70866141732283472" right="0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E2" sqref="E2"/>
    </sheetView>
  </sheetViews>
  <sheetFormatPr defaultColWidth="11.42578125" defaultRowHeight="12.75" x14ac:dyDescent="0.2"/>
  <cols>
    <col min="1" max="1" width="28.28515625" customWidth="1"/>
    <col min="2" max="3" width="14.85546875" bestFit="1" customWidth="1"/>
    <col min="4" max="4" width="15.5703125" customWidth="1"/>
    <col min="6" max="6" width="14.85546875" bestFit="1" customWidth="1"/>
    <col min="7" max="7" width="15" bestFit="1" customWidth="1"/>
    <col min="8" max="8" width="14.85546875" bestFit="1" customWidth="1"/>
    <col min="9" max="9" width="18.5703125" hidden="1" customWidth="1"/>
  </cols>
  <sheetData>
    <row r="1" spans="1:9" ht="23.1" customHeight="1" x14ac:dyDescent="0.2">
      <c r="A1" s="43" t="s">
        <v>36</v>
      </c>
      <c r="B1" s="43"/>
      <c r="C1" s="43"/>
      <c r="D1" s="43"/>
    </row>
    <row r="2" spans="1:9" ht="23.1" customHeight="1" x14ac:dyDescent="0.25">
      <c r="A2" s="44" t="s">
        <v>1</v>
      </c>
      <c r="B2" s="44"/>
      <c r="C2" s="44"/>
      <c r="D2" s="44"/>
    </row>
    <row r="3" spans="1:9" ht="23.1" customHeight="1" x14ac:dyDescent="0.2">
      <c r="A3" s="43" t="s">
        <v>37</v>
      </c>
      <c r="B3" s="43"/>
      <c r="C3" s="43"/>
      <c r="D3" s="43"/>
    </row>
    <row r="4" spans="1:9" ht="23.1" customHeight="1" x14ac:dyDescent="0.2">
      <c r="A4" s="43" t="str">
        <f>'[1]CUADRO 4'!A36:D36</f>
        <v>Año 2017</v>
      </c>
      <c r="B4" s="43"/>
      <c r="C4" s="43"/>
      <c r="D4" s="43"/>
    </row>
    <row r="5" spans="1:9" ht="23.1" customHeight="1" x14ac:dyDescent="0.2">
      <c r="A5" s="43" t="s">
        <v>15</v>
      </c>
      <c r="B5" s="43"/>
      <c r="C5" s="43"/>
      <c r="D5" s="43"/>
    </row>
    <row r="6" spans="1:9" ht="23.1" customHeight="1" thickBot="1" x14ac:dyDescent="0.25">
      <c r="A6" s="35"/>
      <c r="B6" s="35"/>
      <c r="C6" s="35"/>
      <c r="D6" s="35"/>
    </row>
    <row r="7" spans="1:9" ht="23.1" customHeight="1" thickTop="1" thickBot="1" x14ac:dyDescent="0.25">
      <c r="A7" s="36" t="s">
        <v>38</v>
      </c>
      <c r="B7" s="7" t="s">
        <v>7</v>
      </c>
      <c r="C7" s="7" t="s">
        <v>8</v>
      </c>
      <c r="D7" s="7" t="s">
        <v>5</v>
      </c>
      <c r="G7" s="25"/>
      <c r="H7" s="25"/>
      <c r="I7" s="25">
        <v>1000000</v>
      </c>
    </row>
    <row r="8" spans="1:9" ht="23.1" customHeight="1" thickTop="1" thickBot="1" x14ac:dyDescent="0.25">
      <c r="A8" s="3" t="s">
        <v>9</v>
      </c>
      <c r="B8" s="29">
        <f>'[1]CUADRO 4'!B40/'[1]CUADRO 4.1'!$I$7</f>
        <v>197.01887836340646</v>
      </c>
      <c r="C8" s="29">
        <f>'[1]CUADRO 4'!C40/'[1]CUADRO 4.1'!$I$7</f>
        <v>187.89891317664421</v>
      </c>
      <c r="D8" s="30">
        <f>'[1]CUADRO 4'!D40/'[1]CUADRO 4.1'!$I$7</f>
        <v>384.91779154005064</v>
      </c>
      <c r="F8" s="11"/>
      <c r="G8" s="11"/>
      <c r="H8" s="11"/>
      <c r="I8" s="25"/>
    </row>
    <row r="9" spans="1:9" ht="23.1" customHeight="1" thickTop="1" thickBot="1" x14ac:dyDescent="0.25">
      <c r="A9" s="3" t="s">
        <v>39</v>
      </c>
      <c r="B9" s="29">
        <f>'[1]CUADRO 4'!B41/'[1]CUADRO 4.1'!$I$7</f>
        <v>328.71859437015183</v>
      </c>
      <c r="C9" s="29">
        <f>'[1]CUADRO 4'!C41/'[1]CUADRO 4.1'!$I$7</f>
        <v>99.387460619940967</v>
      </c>
      <c r="D9" s="30">
        <f>'[1]CUADRO 4'!D41/'[1]CUADRO 4.1'!$I$7</f>
        <v>428.10605499009273</v>
      </c>
      <c r="F9" s="11"/>
      <c r="G9" s="11"/>
      <c r="H9" s="11"/>
      <c r="I9" s="25"/>
    </row>
    <row r="10" spans="1:9" ht="23.1" customHeight="1" thickTop="1" thickBot="1" x14ac:dyDescent="0.25">
      <c r="A10" s="3" t="s">
        <v>40</v>
      </c>
      <c r="B10" s="22"/>
      <c r="C10" s="22"/>
      <c r="D10" s="30">
        <f>'[1]CUADRO 4'!D42/'[1]CUADRO 4.1'!$I$7</f>
        <v>201.35482291926644</v>
      </c>
      <c r="F10" s="11"/>
      <c r="G10" s="11"/>
      <c r="H10" s="11"/>
      <c r="I10" s="32"/>
    </row>
    <row r="11" spans="1:9" ht="23.1" customHeight="1" thickTop="1" x14ac:dyDescent="0.2">
      <c r="A11" s="5" t="s">
        <v>27</v>
      </c>
      <c r="B11" s="12"/>
      <c r="C11" s="12"/>
      <c r="D11" s="9"/>
    </row>
  </sheetData>
  <mergeCells count="5">
    <mergeCell ref="A1:D1"/>
    <mergeCell ref="A2:D2"/>
    <mergeCell ref="A3:D3"/>
    <mergeCell ref="A4:D4"/>
    <mergeCell ref="A5:D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C2" sqref="C2"/>
    </sheetView>
  </sheetViews>
  <sheetFormatPr defaultColWidth="11.42578125" defaultRowHeight="23.1" customHeight="1" x14ac:dyDescent="0.2"/>
  <cols>
    <col min="1" max="1" width="34.42578125" customWidth="1"/>
    <col min="2" max="2" width="30.7109375" customWidth="1"/>
    <col min="4" max="4" width="19" bestFit="1" customWidth="1"/>
    <col min="7" max="7" width="16.5703125" hidden="1" customWidth="1"/>
  </cols>
  <sheetData>
    <row r="1" spans="1:7" ht="23.1" customHeight="1" x14ac:dyDescent="0.2">
      <c r="A1" s="43" t="s">
        <v>41</v>
      </c>
      <c r="B1" s="43"/>
    </row>
    <row r="2" spans="1:7" ht="23.1" customHeight="1" x14ac:dyDescent="0.25">
      <c r="A2" s="44" t="s">
        <v>1</v>
      </c>
      <c r="B2" s="44"/>
    </row>
    <row r="3" spans="1:7" ht="23.1" customHeight="1" x14ac:dyDescent="0.2">
      <c r="A3" s="43" t="s">
        <v>47</v>
      </c>
      <c r="B3" s="43"/>
    </row>
    <row r="4" spans="1:7" ht="23.1" customHeight="1" x14ac:dyDescent="0.2">
      <c r="A4" s="43" t="str">
        <f>'[1]CUADRO 5'!A36:B36</f>
        <v>Año 2017</v>
      </c>
      <c r="B4" s="43"/>
    </row>
    <row r="5" spans="1:7" ht="23.1" customHeight="1" x14ac:dyDescent="0.2">
      <c r="A5" s="43" t="s">
        <v>43</v>
      </c>
      <c r="B5" s="43"/>
    </row>
    <row r="6" spans="1:7" ht="23.1" customHeight="1" x14ac:dyDescent="0.2">
      <c r="A6" s="35"/>
      <c r="B6" s="35"/>
    </row>
    <row r="7" spans="1:7" ht="23.1" customHeight="1" thickBot="1" x14ac:dyDescent="0.25">
      <c r="A7" s="6"/>
      <c r="B7" s="6"/>
    </row>
    <row r="8" spans="1:7" ht="23.1" customHeight="1" thickTop="1" thickBot="1" x14ac:dyDescent="0.25">
      <c r="A8" s="7" t="s">
        <v>48</v>
      </c>
      <c r="B8" s="7" t="s">
        <v>45</v>
      </c>
    </row>
    <row r="9" spans="1:7" ht="23.1" customHeight="1" thickTop="1" thickBot="1" x14ac:dyDescent="0.25">
      <c r="A9" s="13" t="s">
        <v>49</v>
      </c>
      <c r="B9" s="16">
        <f>'[1]CUADRO 5'!B41/'[1]CUADRO 5.1'!$G$9</f>
        <v>1246.6300046787521</v>
      </c>
      <c r="D9" s="11"/>
      <c r="G9" s="38">
        <v>1000000</v>
      </c>
    </row>
    <row r="10" spans="1:7" ht="23.1" customHeight="1" thickTop="1" thickBot="1" x14ac:dyDescent="0.25">
      <c r="A10" s="3" t="s">
        <v>2</v>
      </c>
      <c r="B10" s="16">
        <f>'[1]CUADRO 5'!B42/'[1]CUADRO 5.1'!$G$9</f>
        <v>344.6301696418634</v>
      </c>
      <c r="D10" s="11"/>
    </row>
    <row r="11" spans="1:7" ht="23.1" customHeight="1" thickTop="1" thickBot="1" x14ac:dyDescent="0.25">
      <c r="A11" s="8" t="s">
        <v>5</v>
      </c>
      <c r="B11" s="15">
        <f>SUM(B9:B10)</f>
        <v>1591.2601743206155</v>
      </c>
      <c r="D11" s="11"/>
    </row>
    <row r="12" spans="1:7" ht="23.1" customHeight="1" thickTop="1" x14ac:dyDescent="0.2">
      <c r="A12" s="5" t="s">
        <v>27</v>
      </c>
      <c r="B12" s="9"/>
      <c r="D12" s="11"/>
    </row>
  </sheetData>
  <mergeCells count="5">
    <mergeCell ref="A1:B1"/>
    <mergeCell ref="A2:B2"/>
    <mergeCell ref="A3:B3"/>
    <mergeCell ref="A4:B4"/>
    <mergeCell ref="A5:B5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C2" sqref="C2"/>
    </sheetView>
  </sheetViews>
  <sheetFormatPr defaultColWidth="11.42578125" defaultRowHeight="12.75" x14ac:dyDescent="0.2"/>
  <cols>
    <col min="1" max="1" width="35.5703125" customWidth="1"/>
    <col min="2" max="2" width="27" customWidth="1"/>
    <col min="4" max="4" width="14.85546875" bestFit="1" customWidth="1"/>
    <col min="5" max="5" width="17.42578125" bestFit="1" customWidth="1"/>
    <col min="6" max="6" width="16.5703125" hidden="1" customWidth="1"/>
    <col min="8" max="8" width="0" hidden="1" customWidth="1"/>
  </cols>
  <sheetData>
    <row r="1" spans="1:8" ht="23.1" customHeight="1" x14ac:dyDescent="0.2">
      <c r="A1" s="43" t="s">
        <v>46</v>
      </c>
      <c r="B1" s="43"/>
    </row>
    <row r="2" spans="1:8" ht="23.1" customHeight="1" x14ac:dyDescent="0.25">
      <c r="A2" s="44" t="s">
        <v>1</v>
      </c>
      <c r="B2" s="44"/>
    </row>
    <row r="3" spans="1:8" ht="23.1" customHeight="1" x14ac:dyDescent="0.2">
      <c r="A3" s="43" t="s">
        <v>42</v>
      </c>
      <c r="B3" s="43"/>
    </row>
    <row r="4" spans="1:8" ht="23.1" customHeight="1" x14ac:dyDescent="0.2">
      <c r="A4" s="43" t="str">
        <f>'[1]CUADRO 6'!A36:B36</f>
        <v>Año 2017</v>
      </c>
      <c r="B4" s="43"/>
    </row>
    <row r="5" spans="1:8" ht="23.1" customHeight="1" x14ac:dyDescent="0.2">
      <c r="A5" s="43" t="s">
        <v>43</v>
      </c>
      <c r="B5" s="43"/>
    </row>
    <row r="6" spans="1:8" ht="23.1" customHeight="1" thickBot="1" x14ac:dyDescent="0.25">
      <c r="A6" s="35"/>
      <c r="B6" s="35"/>
      <c r="F6" s="39">
        <f>1000000</f>
        <v>1000000</v>
      </c>
    </row>
    <row r="7" spans="1:8" ht="23.1" customHeight="1" thickTop="1" thickBot="1" x14ac:dyDescent="0.25">
      <c r="A7" s="7" t="s">
        <v>44</v>
      </c>
      <c r="B7" s="7" t="s">
        <v>45</v>
      </c>
    </row>
    <row r="8" spans="1:8" ht="23.1" customHeight="1" thickTop="1" thickBot="1" x14ac:dyDescent="0.25">
      <c r="A8" s="13" t="s">
        <v>11</v>
      </c>
      <c r="B8" s="14">
        <f>'[1]CUADRO 6'!B40/'[1]CUADRO 6.1'!$H$8</f>
        <v>26.530185982293425</v>
      </c>
      <c r="D8" s="11"/>
      <c r="E8" s="31"/>
      <c r="H8">
        <v>1000000</v>
      </c>
    </row>
    <row r="9" spans="1:8" ht="23.1" customHeight="1" thickTop="1" thickBot="1" x14ac:dyDescent="0.25">
      <c r="A9" s="13" t="s">
        <v>10</v>
      </c>
      <c r="B9" s="14">
        <f>'[1]CUADRO 6'!B41/'[1]CUADRO 6.1'!$H$8</f>
        <v>73.816402668844859</v>
      </c>
      <c r="D9" s="11"/>
      <c r="E9" s="31"/>
    </row>
    <row r="10" spans="1:8" ht="23.1" customHeight="1" thickTop="1" thickBot="1" x14ac:dyDescent="0.25">
      <c r="A10" s="3" t="s">
        <v>3</v>
      </c>
      <c r="B10" s="14">
        <f>'[1]CUADRO 6'!B42/'[1]CUADRO 6.1'!$H$8</f>
        <v>478.52504104679605</v>
      </c>
      <c r="D10" s="11"/>
      <c r="E10" s="31"/>
    </row>
    <row r="11" spans="1:8" ht="23.1" customHeight="1" thickTop="1" thickBot="1" x14ac:dyDescent="0.25">
      <c r="A11" s="8" t="s">
        <v>5</v>
      </c>
      <c r="B11" s="15">
        <f>SUM(B8:B10)</f>
        <v>578.8716296979344</v>
      </c>
      <c r="E11" s="31"/>
    </row>
    <row r="12" spans="1:8" ht="13.5" thickTop="1" x14ac:dyDescent="0.2">
      <c r="A12" s="5" t="s">
        <v>27</v>
      </c>
    </row>
  </sheetData>
  <mergeCells count="5">
    <mergeCell ref="A1:B1"/>
    <mergeCell ref="A2:B2"/>
    <mergeCell ref="A3:B3"/>
    <mergeCell ref="A4:B4"/>
    <mergeCell ref="A5:B5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C3" sqref="C3"/>
    </sheetView>
  </sheetViews>
  <sheetFormatPr defaultColWidth="11.42578125" defaultRowHeight="12.75" x14ac:dyDescent="0.2"/>
  <cols>
    <col min="1" max="1" width="35.140625" customWidth="1"/>
    <col min="2" max="2" width="28.85546875" customWidth="1"/>
    <col min="4" max="4" width="17.42578125" bestFit="1" customWidth="1"/>
    <col min="6" max="6" width="15.28515625" hidden="1" customWidth="1"/>
  </cols>
  <sheetData>
    <row r="1" spans="1:6" ht="23.1" customHeight="1" x14ac:dyDescent="0.2">
      <c r="A1" s="43" t="s">
        <v>50</v>
      </c>
      <c r="B1" s="43"/>
    </row>
    <row r="2" spans="1:6" ht="23.1" customHeight="1" x14ac:dyDescent="0.25">
      <c r="A2" s="44" t="s">
        <v>1</v>
      </c>
      <c r="B2" s="44"/>
    </row>
    <row r="3" spans="1:6" ht="23.1" customHeight="1" x14ac:dyDescent="0.2">
      <c r="A3" s="43" t="s">
        <v>51</v>
      </c>
      <c r="B3" s="43"/>
    </row>
    <row r="4" spans="1:6" ht="23.1" customHeight="1" x14ac:dyDescent="0.2">
      <c r="A4" s="43" t="str">
        <f>'[1]CUADRO 7'!A36:B36</f>
        <v>Año 2017</v>
      </c>
      <c r="B4" s="43"/>
    </row>
    <row r="5" spans="1:6" ht="23.1" customHeight="1" x14ac:dyDescent="0.2">
      <c r="A5" s="43" t="s">
        <v>15</v>
      </c>
      <c r="B5" s="43"/>
    </row>
    <row r="6" spans="1:6" ht="23.1" customHeight="1" thickBot="1" x14ac:dyDescent="0.25">
      <c r="A6" s="35"/>
      <c r="B6" s="35"/>
    </row>
    <row r="7" spans="1:6" ht="23.1" customHeight="1" thickTop="1" thickBot="1" x14ac:dyDescent="0.25">
      <c r="A7" s="36" t="s">
        <v>0</v>
      </c>
      <c r="B7" s="7" t="s">
        <v>52</v>
      </c>
      <c r="F7" s="39">
        <v>1000000</v>
      </c>
    </row>
    <row r="8" spans="1:6" ht="23.1" customHeight="1" thickTop="1" thickBot="1" x14ac:dyDescent="0.25">
      <c r="A8" s="13" t="s">
        <v>7</v>
      </c>
      <c r="B8" s="33">
        <f>'[1]CUADRO 7'!B40/'[1]CUADRO 7.1'!$F$7</f>
        <v>266.65845119224286</v>
      </c>
      <c r="D8" s="11"/>
    </row>
    <row r="9" spans="1:6" ht="23.1" customHeight="1" thickTop="1" thickBot="1" x14ac:dyDescent="0.25">
      <c r="A9" s="13" t="s">
        <v>8</v>
      </c>
      <c r="B9" s="33">
        <f>'[1]CUADRO 7'!B41/'[1]CUADRO 7.1'!$F$7</f>
        <v>227.6518178102867</v>
      </c>
      <c r="D9" s="11"/>
    </row>
    <row r="10" spans="1:6" ht="23.1" customHeight="1" thickTop="1" thickBot="1" x14ac:dyDescent="0.25">
      <c r="A10" s="8" t="s">
        <v>5</v>
      </c>
      <c r="B10" s="15">
        <f>SUM(B8:B9)</f>
        <v>494.31026900252959</v>
      </c>
      <c r="D10" s="31"/>
    </row>
    <row r="11" spans="1:6" ht="23.1" customHeight="1" thickTop="1" x14ac:dyDescent="0.2">
      <c r="A11" s="5" t="s">
        <v>27</v>
      </c>
      <c r="B11" s="12"/>
    </row>
  </sheetData>
  <mergeCells count="5">
    <mergeCell ref="A1:B1"/>
    <mergeCell ref="A2:B2"/>
    <mergeCell ref="A3:B3"/>
    <mergeCell ref="A4:B4"/>
    <mergeCell ref="A5:B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NO. CIAS DE SEGUROS</vt:lpstr>
      <vt:lpstr>NO. DE CORREDORES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'CUADRO 1'!Print_Area</vt:lpstr>
      <vt:lpstr>'CUADRO 2'!Print_Area</vt:lpstr>
      <vt:lpstr>'CUADRO 3'!Print_Area</vt:lpstr>
      <vt:lpstr>'CUADRO 4'!Print_Area</vt:lpstr>
      <vt:lpstr>'CUADRO 5'!Print_Area</vt:lpstr>
      <vt:lpstr>'CUADRO 6'!Print_Area</vt:lpstr>
      <vt:lpstr>'CUADRO 7'!Print_Area</vt:lpstr>
      <vt:lpstr>'CUADRO 8'!Print_Area</vt:lpstr>
      <vt:lpstr>'NO. CIAS DE SEGUROS'!Print_Area</vt:lpstr>
      <vt:lpstr>'NO. DE CORREDORES'!Print_Area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Mdilone</cp:lastModifiedBy>
  <cp:lastPrinted>2018-08-07T16:12:17Z</cp:lastPrinted>
  <dcterms:created xsi:type="dcterms:W3CDTF">1996-11-27T10:00:04Z</dcterms:created>
  <dcterms:modified xsi:type="dcterms:W3CDTF">2018-08-07T16:45:53Z</dcterms:modified>
</cp:coreProperties>
</file>