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ras\Desktop\"/>
    </mc:Choice>
  </mc:AlternateContent>
  <xr:revisionPtr revIDLastSave="0" documentId="8_{C212F8D4-DE4C-455A-B157-45C6BFF38871}" xr6:coauthVersionLast="36" xr6:coauthVersionMax="36" xr10:uidLastSave="{00000000-0000-0000-0000-000000000000}"/>
  <bookViews>
    <workbookView showHorizontalScroll="0" showVerticalScroll="0" showSheetTabs="0" xWindow="0" yWindow="0" windowWidth="28800" windowHeight="12225" xr2:uid="{00000000-000D-0000-FFFF-FFFF00000000}"/>
  </bookViews>
  <sheets>
    <sheet name="A septiembre 2021" sheetId="1" r:id="rId1"/>
  </sheet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1" i="1" l="1"/>
  <c r="D21" i="1"/>
  <c r="I21" i="1"/>
  <c r="H21" i="1"/>
  <c r="I41" i="1" l="1"/>
  <c r="H41" i="1"/>
  <c r="B56" i="1" l="1"/>
  <c r="F56" i="1"/>
  <c r="G56" i="1"/>
  <c r="I49" i="1"/>
  <c r="H49" i="1"/>
  <c r="E49" i="1"/>
  <c r="D49" i="1"/>
  <c r="I23" i="1"/>
  <c r="I25" i="1"/>
  <c r="I27" i="1"/>
  <c r="I28" i="1"/>
  <c r="I29" i="1"/>
  <c r="I31" i="1"/>
  <c r="I32" i="1"/>
  <c r="I33" i="1"/>
  <c r="I34" i="1"/>
  <c r="I35" i="1"/>
  <c r="I36" i="1"/>
  <c r="I37" i="1"/>
  <c r="I39" i="1"/>
  <c r="I40" i="1"/>
  <c r="I42" i="1"/>
  <c r="I43" i="1"/>
  <c r="I44" i="1"/>
  <c r="I45" i="1"/>
  <c r="I46" i="1"/>
  <c r="I47" i="1"/>
  <c r="I48" i="1"/>
  <c r="I50" i="1"/>
  <c r="I51" i="1"/>
  <c r="H23" i="1"/>
  <c r="H25" i="1"/>
  <c r="H27" i="1"/>
  <c r="H28" i="1"/>
  <c r="H29" i="1"/>
  <c r="H31" i="1"/>
  <c r="H32" i="1"/>
  <c r="H33" i="1"/>
  <c r="H34" i="1"/>
  <c r="H35" i="1"/>
  <c r="H36" i="1"/>
  <c r="H37" i="1"/>
  <c r="H39" i="1"/>
  <c r="H40" i="1"/>
  <c r="H42" i="1"/>
  <c r="H43" i="1"/>
  <c r="H44" i="1"/>
  <c r="H45" i="1"/>
  <c r="H46" i="1"/>
  <c r="H47" i="1"/>
  <c r="H48" i="1"/>
  <c r="H50" i="1"/>
  <c r="H51" i="1"/>
  <c r="E23" i="1"/>
  <c r="E25" i="1"/>
  <c r="E27" i="1"/>
  <c r="E28" i="1"/>
  <c r="E29" i="1"/>
  <c r="E31" i="1"/>
  <c r="E32" i="1"/>
  <c r="E33" i="1"/>
  <c r="E34" i="1"/>
  <c r="E35" i="1"/>
  <c r="E36" i="1"/>
  <c r="E37" i="1"/>
  <c r="E39" i="1"/>
  <c r="E40" i="1"/>
  <c r="E41" i="1"/>
  <c r="E42" i="1"/>
  <c r="E43" i="1"/>
  <c r="E44" i="1"/>
  <c r="E45" i="1"/>
  <c r="E46" i="1"/>
  <c r="E47" i="1"/>
  <c r="E48" i="1"/>
  <c r="E50" i="1"/>
  <c r="E51" i="1"/>
  <c r="D23" i="1"/>
  <c r="D25" i="1"/>
  <c r="D27" i="1"/>
  <c r="D28" i="1"/>
  <c r="D29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0" i="1"/>
  <c r="D51" i="1"/>
  <c r="I54" i="1"/>
  <c r="I53" i="1"/>
  <c r="E53" i="1"/>
  <c r="E54" i="1"/>
  <c r="H54" i="1"/>
  <c r="H53" i="1"/>
  <c r="I20" i="1"/>
  <c r="H20" i="1"/>
  <c r="I19" i="1"/>
  <c r="H19" i="1"/>
  <c r="E20" i="1"/>
  <c r="E19" i="1"/>
  <c r="D20" i="1"/>
  <c r="D53" i="1"/>
  <c r="D54" i="1"/>
  <c r="D19" i="1"/>
  <c r="C56" i="1"/>
  <c r="I56" i="1" l="1"/>
  <c r="D56" i="1"/>
  <c r="H56" i="1"/>
  <c r="E56" i="1"/>
</calcChain>
</file>

<file path=xl/sharedStrings.xml><?xml version="1.0" encoding="utf-8"?>
<sst xmlns="http://schemas.openxmlformats.org/spreadsheetml/2006/main" count="93" uniqueCount="54">
  <si>
    <t>Diferencia (PTA menos MSMR)</t>
  </si>
  <si>
    <t>INDICE DE SOLVENCIA</t>
  </si>
  <si>
    <t>INDICE DE LIQUIDEZ</t>
  </si>
  <si>
    <t>Diferencia (DLGFL menos LMR)</t>
  </si>
  <si>
    <t>Angloamericana De Seguros, S. A.</t>
  </si>
  <si>
    <t>Aseguradora Agropecuaria Dominicana, S. A.</t>
  </si>
  <si>
    <t>Atrio Seguros, S. A.</t>
  </si>
  <si>
    <t>Autoseguro, S. A.</t>
  </si>
  <si>
    <t>Banesco Seguros, S. A.</t>
  </si>
  <si>
    <t>BMI Compañía De Seguros, S. A.</t>
  </si>
  <si>
    <t>Bupa Dominicana, S. A.</t>
  </si>
  <si>
    <t>Cuna Mutual Insurance Society Dominicana, S. A.</t>
  </si>
  <si>
    <t>Compañía Dominicana De Seguros, S. R. L.</t>
  </si>
  <si>
    <t>Cooperativa Nacional de Seguros, INC.</t>
  </si>
  <si>
    <t>General de Seguros, S. A.</t>
  </si>
  <si>
    <t>HYLSEG Seguros, S. A.</t>
  </si>
  <si>
    <t>Humano Seguros, S. A.</t>
  </si>
  <si>
    <t>La Colonial, S. A.</t>
  </si>
  <si>
    <t>La Monumental de Seguros, S. A.</t>
  </si>
  <si>
    <t>MAPFRE BHD Compañía de Seguros, S. A.</t>
  </si>
  <si>
    <t>Midas Seguros, S. A.</t>
  </si>
  <si>
    <t>Multiseguros S.U, S. A.</t>
  </si>
  <si>
    <t>Patria , S. A., Compañía de Seguros.</t>
  </si>
  <si>
    <t>Seguros Ademi, S. A.</t>
  </si>
  <si>
    <t>Seguros Sura, S. A.</t>
  </si>
  <si>
    <t>Seguros Crecer, S. A.</t>
  </si>
  <si>
    <t>Seguros APS, S. R. L.</t>
  </si>
  <si>
    <t>Seguros Reservas, S. A.</t>
  </si>
  <si>
    <t>Seguros Universal, S. A.</t>
  </si>
  <si>
    <t>Worldwide Seguros, S. A.</t>
  </si>
  <si>
    <t>REHSA Compañía de Seguros y Reaseguros, S. A.</t>
  </si>
  <si>
    <t>Reaseguradora Santo Domingo, S. A. (Reasanto)</t>
  </si>
  <si>
    <t>Unit, S. A.</t>
  </si>
  <si>
    <t>Total</t>
  </si>
  <si>
    <t>Compañía</t>
  </si>
  <si>
    <t>Márgenes de Solvencia y Liquidez Mínima Requerida de las</t>
  </si>
  <si>
    <t>Valores en RD$</t>
  </si>
  <si>
    <t>La presente publicación se hace conforme a lo establecido en el Art. 164 de la Ley 146-02 sobre seguros y fianzas de la República Dominicana y la Resolución No. 02-2006 del 17 de mayo de 2006</t>
  </si>
  <si>
    <t>Compañías de Seguros y Reaseguros de la República Dominicana</t>
  </si>
  <si>
    <t>Patrimonio Técnico Ajustado</t>
  </si>
  <si>
    <t>Margen de Solvencia Mínima Requerida</t>
  </si>
  <si>
    <t>Índice debe ser mayor o igual que 1</t>
  </si>
  <si>
    <t>Disponibilidad Libre de Gravamen y Fácil Liquidez</t>
  </si>
  <si>
    <t>Liquidez Mínima Requerida</t>
  </si>
  <si>
    <t>Índice debe ser igual o mayor que 1</t>
  </si>
  <si>
    <t>Atlántica Seguros, S. A.</t>
  </si>
  <si>
    <t>Confederación Del Canada Dominicana, S. A.</t>
  </si>
  <si>
    <t>Seguros Pepín, S. A.</t>
  </si>
  <si>
    <t>Seguros Yunen, S.A.</t>
  </si>
  <si>
    <t>Futuro Seguros, S.A.</t>
  </si>
  <si>
    <t>Seguros La Internacional, S. A.</t>
  </si>
  <si>
    <t>Periodo con cierre al 31 de diciembre de 2021</t>
  </si>
  <si>
    <t>N/R</t>
  </si>
  <si>
    <t>N/R: Empresas que no reportaron la información correspondiente en la forma y/o plazo establecido.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</si>
</sst>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36"/>
      <name val="Calibri"/>
      <family val="2"/>
      <scheme val="minor"/>
    </font>
    <font>
      <sz val="36"/>
      <color theme="0"/>
      <name val="Calibri"/>
      <family val="2"/>
      <scheme val="minor"/>
    </font>
    <font>
      <sz val="8"/>
      <name val="Calibri"/>
      <family val="2"/>
      <scheme val="minor"/>
    </font>
    <font>
      <sz val="2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vertical="center"/>
    </xf>
    <xf numFmtId="0" fontId="3" fillId="0" borderId="0" xfId="0" applyFont="1"/>
    <xf numFmtId="0" fontId="5" fillId="0" borderId="0" xfId="0" applyFont="1"/>
    <xf numFmtId="0" fontId="5" fillId="0" borderId="0" xfId="0" applyFont="1" applyBorder="1"/>
    <xf numFmtId="0" fontId="4" fillId="3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3" fontId="5" fillId="0" borderId="0" xfId="1" applyNumberFormat="1" applyFont="1" applyBorder="1"/>
    <xf numFmtId="164" fontId="5" fillId="0" borderId="0" xfId="1" applyFont="1" applyBorder="1"/>
    <xf numFmtId="165" fontId="8" fillId="3" borderId="10" xfId="1" applyNumberFormat="1" applyFont="1" applyFill="1" applyBorder="1"/>
    <xf numFmtId="165" fontId="8" fillId="3" borderId="11" xfId="1" applyNumberFormat="1" applyFont="1" applyFill="1" applyBorder="1"/>
    <xf numFmtId="43" fontId="8" fillId="3" borderId="12" xfId="0" applyNumberFormat="1" applyFont="1" applyFill="1" applyBorder="1"/>
    <xf numFmtId="3" fontId="5" fillId="0" borderId="1" xfId="1" applyNumberFormat="1" applyFont="1" applyFill="1" applyBorder="1" applyAlignment="1">
      <alignment horizontal="center"/>
    </xf>
    <xf numFmtId="164" fontId="5" fillId="0" borderId="5" xfId="1" applyFont="1" applyFill="1" applyBorder="1"/>
    <xf numFmtId="164" fontId="5" fillId="0" borderId="6" xfId="1" applyFont="1" applyFill="1" applyBorder="1"/>
    <xf numFmtId="3" fontId="5" fillId="0" borderId="0" xfId="1" applyNumberFormat="1" applyFont="1" applyFill="1" applyBorder="1"/>
    <xf numFmtId="164" fontId="5" fillId="0" borderId="0" xfId="1" applyFont="1" applyFill="1" applyBorder="1"/>
    <xf numFmtId="164" fontId="5" fillId="0" borderId="9" xfId="1" applyFont="1" applyFill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3" fontId="5" fillId="0" borderId="0" xfId="1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3" fontId="5" fillId="0" borderId="3" xfId="1" applyNumberFormat="1" applyFont="1" applyFill="1" applyBorder="1" applyAlignment="1">
      <alignment horizontal="center"/>
    </xf>
    <xf numFmtId="3" fontId="5" fillId="0" borderId="4" xfId="1" applyNumberFormat="1" applyFont="1" applyFill="1" applyBorder="1" applyAlignment="1">
      <alignment horizontal="center"/>
    </xf>
    <xf numFmtId="3" fontId="5" fillId="0" borderId="20" xfId="1" applyNumberFormat="1" applyFont="1" applyFill="1" applyBorder="1" applyAlignment="1">
      <alignment horizontal="center"/>
    </xf>
    <xf numFmtId="3" fontId="5" fillId="0" borderId="6" xfId="1" applyNumberFormat="1" applyFont="1" applyFill="1" applyBorder="1" applyAlignment="1">
      <alignment horizontal="center"/>
    </xf>
    <xf numFmtId="3" fontId="5" fillId="0" borderId="7" xfId="1" applyNumberFormat="1" applyFont="1" applyFill="1" applyBorder="1" applyAlignment="1">
      <alignment horizontal="center"/>
    </xf>
    <xf numFmtId="3" fontId="5" fillId="0" borderId="8" xfId="1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5" fontId="8" fillId="0" borderId="0" xfId="1" applyNumberFormat="1" applyFont="1" applyFill="1" applyBorder="1"/>
    <xf numFmtId="43" fontId="8" fillId="0" borderId="0" xfId="0" applyNumberFormat="1" applyFont="1" applyFill="1" applyBorder="1"/>
    <xf numFmtId="0" fontId="2" fillId="0" borderId="0" xfId="0" applyFont="1" applyFill="1"/>
    <xf numFmtId="0" fontId="10" fillId="0" borderId="0" xfId="0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21">
    <dxf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36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2701924</xdr:colOff>
      <xdr:row>0</xdr:row>
      <xdr:rowOff>114299</xdr:rowOff>
    </xdr:from>
    <xdr:to>
      <xdr:col>5</xdr:col>
      <xdr:colOff>261055</xdr:colOff>
      <xdr:row>8</xdr:row>
      <xdr:rowOff>476250</xdr:rowOff>
    </xdr:to>
    <xdr:pic>
      <xdr:nvPicPr>
        <xdr:cNvPr id="206" name="Imagen 205">
          <a:extLst>
            <a:ext uri="{FF2B5EF4-FFF2-40B4-BE49-F238E27FC236}">
              <a16:creationId xmlns:a16="http://schemas.microsoft.com/office/drawing/2014/main" id="{5E64CDDB-A133-4E0D-BA21-29B1AA87ADC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680" r="12700"/>
        <a:stretch/>
      </xdr:blipFill>
      <xdr:spPr bwMode="auto">
        <a:xfrm>
          <a:off x="15719424" y="114299"/>
          <a:ext cx="9934576" cy="51879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168276</xdr:colOff>
      <xdr:row>0</xdr:row>
      <xdr:rowOff>162560</xdr:rowOff>
    </xdr:from>
    <xdr:to>
      <xdr:col>0</xdr:col>
      <xdr:colOff>3524250</xdr:colOff>
      <xdr:row>5</xdr:row>
      <xdr:rowOff>444500</xdr:rowOff>
    </xdr:to>
    <xdr:pic>
      <xdr:nvPicPr>
        <xdr:cNvPr id="208" name="Picture 1037" descr="Imagen1">
          <a:extLst>
            <a:ext uri="{FF2B5EF4-FFF2-40B4-BE49-F238E27FC236}">
              <a16:creationId xmlns:a16="http://schemas.microsoft.com/office/drawing/2014/main" id="{19078CC0-70B7-4379-B41E-C50DFB5CD57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276" y="162560"/>
          <a:ext cx="3355974" cy="3329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7:I18" insertRow="1" headerRowDxfId="20" dataDxfId="19" totalsRowDxfId="18">
  <autoFilter ref="A17:I1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000-000001000000}" name="Compañía" totalsRowLabel="Total" dataDxfId="17" totalsRowDxfId="16"/>
    <tableColumn id="2" xr3:uid="{00000000-0010-0000-0000-000002000000}" name="Patrimonio Técnico Ajustado" dataDxfId="15" totalsRowDxfId="14"/>
    <tableColumn id="3" xr3:uid="{00000000-0010-0000-0000-000003000000}" name="Margen de Solvencia Mínima Requerida" dataDxfId="13" totalsRowDxfId="12"/>
    <tableColumn id="4" xr3:uid="{00000000-0010-0000-0000-000004000000}" name="Diferencia (PTA menos MSMR)" dataDxfId="11" totalsRowDxfId="10"/>
    <tableColumn id="5" xr3:uid="{00000000-0010-0000-0000-000005000000}" name="Índice debe ser mayor o igual que 1" dataDxfId="9" totalsRowDxfId="8"/>
    <tableColumn id="6" xr3:uid="{00000000-0010-0000-0000-000006000000}" name="Disponibilidad Libre de Gravamen y Fácil Liquidez" dataDxfId="7" totalsRowDxfId="6"/>
    <tableColumn id="7" xr3:uid="{00000000-0010-0000-0000-000007000000}" name="Liquidez Mínima Requerida" dataDxfId="5" totalsRowDxfId="4"/>
    <tableColumn id="8" xr3:uid="{00000000-0010-0000-0000-000008000000}" name="Diferencia (DLGFL menos LMR)" dataDxfId="3" totalsRowDxfId="2"/>
    <tableColumn id="9" xr3:uid="{00000000-0010-0000-0000-000009000000}" name="Índice debe ser igual o mayor que 1" totalsRowFunction="count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0"/>
  <sheetViews>
    <sheetView showGridLines="0" tabSelected="1" view="pageBreakPreview" topLeftCell="A43" zoomScale="40" zoomScaleNormal="40" zoomScaleSheetLayoutView="40" workbookViewId="0">
      <selection activeCell="B68" sqref="B68"/>
    </sheetView>
  </sheetViews>
  <sheetFormatPr baseColWidth="10" defaultColWidth="9.140625" defaultRowHeight="26.25" x14ac:dyDescent="0.4"/>
  <cols>
    <col min="1" max="1" width="153.5703125" style="1" bestFit="1" customWidth="1"/>
    <col min="2" max="2" width="53.5703125" style="1" bestFit="1" customWidth="1"/>
    <col min="3" max="3" width="64.42578125" style="1" bestFit="1" customWidth="1"/>
    <col min="4" max="4" width="55.140625" style="1" bestFit="1" customWidth="1"/>
    <col min="5" max="5" width="66.85546875" style="1" bestFit="1" customWidth="1"/>
    <col min="6" max="6" width="78.7109375" style="1" bestFit="1" customWidth="1"/>
    <col min="7" max="7" width="54.42578125" style="1" bestFit="1" customWidth="1"/>
    <col min="8" max="8" width="55.85546875" style="1" customWidth="1"/>
    <col min="9" max="9" width="60.5703125" style="1" bestFit="1" customWidth="1"/>
    <col min="10" max="16384" width="9.140625" style="1"/>
  </cols>
  <sheetData>
    <row r="1" spans="1:9" ht="46.5" x14ac:dyDescent="0.7">
      <c r="A1" s="5"/>
      <c r="B1" s="5"/>
      <c r="C1" s="5"/>
      <c r="D1" s="5"/>
      <c r="E1" s="5"/>
      <c r="F1" s="5"/>
      <c r="G1" s="5"/>
      <c r="H1" s="5"/>
      <c r="I1" s="5"/>
    </row>
    <row r="2" spans="1:9" ht="46.5" x14ac:dyDescent="0.7">
      <c r="A2" s="5"/>
      <c r="B2" s="5"/>
      <c r="C2" s="5"/>
      <c r="D2" s="5"/>
      <c r="E2" s="5"/>
      <c r="F2" s="5"/>
      <c r="G2" s="5"/>
      <c r="H2" s="5"/>
      <c r="I2" s="5"/>
    </row>
    <row r="3" spans="1:9" ht="46.5" x14ac:dyDescent="0.7">
      <c r="A3" s="5"/>
      <c r="B3" s="5"/>
      <c r="C3" s="5"/>
      <c r="D3" s="5"/>
      <c r="E3" s="5"/>
      <c r="F3" s="5"/>
      <c r="G3" s="5"/>
      <c r="H3" s="5"/>
      <c r="I3" s="5"/>
    </row>
    <row r="4" spans="1:9" ht="46.5" x14ac:dyDescent="0.7">
      <c r="A4" s="5"/>
      <c r="B4" s="5"/>
      <c r="C4" s="5"/>
      <c r="D4" s="5"/>
      <c r="E4" s="5"/>
      <c r="F4" s="5"/>
      <c r="G4" s="5"/>
      <c r="H4" s="5"/>
      <c r="I4" s="5"/>
    </row>
    <row r="5" spans="1:9" ht="46.5" x14ac:dyDescent="0.7">
      <c r="A5" s="5"/>
      <c r="B5" s="5"/>
      <c r="C5" s="5"/>
      <c r="D5" s="5"/>
      <c r="E5" s="5"/>
      <c r="F5" s="5"/>
      <c r="G5" s="5"/>
      <c r="H5" s="5"/>
      <c r="I5" s="5"/>
    </row>
    <row r="6" spans="1:9" ht="46.5" x14ac:dyDescent="0.7">
      <c r="A6" s="5"/>
      <c r="B6" s="5"/>
      <c r="C6" s="5"/>
      <c r="D6" s="5"/>
      <c r="E6" s="5"/>
      <c r="F6" s="5"/>
      <c r="G6" s="5"/>
      <c r="H6" s="5"/>
      <c r="I6" s="5"/>
    </row>
    <row r="7" spans="1:9" ht="46.5" x14ac:dyDescent="0.7">
      <c r="A7" s="5"/>
      <c r="B7" s="5"/>
      <c r="C7" s="5"/>
      <c r="D7" s="5"/>
      <c r="E7" s="5"/>
      <c r="F7" s="5"/>
      <c r="G7" s="5"/>
      <c r="H7" s="5"/>
      <c r="I7" s="5"/>
    </row>
    <row r="8" spans="1:9" ht="46.5" x14ac:dyDescent="0.7">
      <c r="A8" s="5"/>
      <c r="B8" s="5"/>
      <c r="C8" s="5"/>
      <c r="D8" s="5"/>
      <c r="E8" s="5"/>
      <c r="F8" s="5"/>
      <c r="G8" s="5"/>
      <c r="H8" s="5"/>
      <c r="I8" s="5"/>
    </row>
    <row r="9" spans="1:9" ht="46.5" x14ac:dyDescent="0.7">
      <c r="A9" s="22"/>
      <c r="B9" s="22"/>
      <c r="C9" s="22"/>
      <c r="D9" s="22"/>
      <c r="E9" s="22"/>
      <c r="F9" s="22"/>
      <c r="G9" s="22"/>
      <c r="H9" s="22"/>
      <c r="I9" s="22"/>
    </row>
    <row r="10" spans="1:9" s="4" customFormat="1" ht="46.5" x14ac:dyDescent="0.7">
      <c r="A10" s="23" t="s">
        <v>35</v>
      </c>
      <c r="B10" s="23"/>
      <c r="C10" s="23"/>
      <c r="D10" s="23"/>
      <c r="E10" s="23"/>
      <c r="F10" s="23"/>
      <c r="G10" s="23"/>
      <c r="H10" s="23"/>
      <c r="I10" s="23"/>
    </row>
    <row r="11" spans="1:9" s="4" customFormat="1" ht="46.5" x14ac:dyDescent="0.7">
      <c r="A11" s="23" t="s">
        <v>38</v>
      </c>
      <c r="B11" s="23"/>
      <c r="C11" s="23"/>
      <c r="D11" s="23"/>
      <c r="E11" s="23"/>
      <c r="F11" s="23"/>
      <c r="G11" s="23"/>
      <c r="H11" s="23"/>
      <c r="I11" s="23"/>
    </row>
    <row r="12" spans="1:9" s="4" customFormat="1" ht="46.5" x14ac:dyDescent="0.7">
      <c r="A12" s="23"/>
      <c r="B12" s="23"/>
      <c r="C12" s="23"/>
      <c r="D12" s="23"/>
      <c r="E12" s="23"/>
      <c r="F12" s="23"/>
      <c r="G12" s="23"/>
      <c r="H12" s="23"/>
      <c r="I12" s="23"/>
    </row>
    <row r="13" spans="1:9" s="4" customFormat="1" ht="46.5" x14ac:dyDescent="0.7">
      <c r="A13" s="23" t="s">
        <v>51</v>
      </c>
      <c r="B13" s="23"/>
      <c r="C13" s="23"/>
      <c r="D13" s="23"/>
      <c r="E13" s="23"/>
      <c r="F13" s="23"/>
      <c r="G13" s="23"/>
      <c r="H13" s="23"/>
      <c r="I13" s="23"/>
    </row>
    <row r="14" spans="1:9" s="4" customFormat="1" ht="46.5" x14ac:dyDescent="0.7">
      <c r="A14" s="22" t="s">
        <v>36</v>
      </c>
      <c r="B14" s="22"/>
      <c r="C14" s="22"/>
      <c r="D14" s="22"/>
      <c r="E14" s="22"/>
      <c r="F14" s="22"/>
      <c r="G14" s="22"/>
      <c r="H14" s="22"/>
      <c r="I14" s="22"/>
    </row>
    <row r="15" spans="1:9" ht="47.25" thickBot="1" x14ac:dyDescent="0.75">
      <c r="A15" s="5"/>
      <c r="B15" s="5"/>
      <c r="C15" s="5"/>
      <c r="D15" s="5"/>
      <c r="E15" s="5"/>
      <c r="F15" s="5"/>
      <c r="G15" s="5"/>
      <c r="H15" s="5"/>
      <c r="I15" s="5"/>
    </row>
    <row r="16" spans="1:9" ht="47.25" thickBot="1" x14ac:dyDescent="0.75">
      <c r="A16" s="6"/>
      <c r="B16" s="24" t="s">
        <v>1</v>
      </c>
      <c r="C16" s="25"/>
      <c r="D16" s="25"/>
      <c r="E16" s="26"/>
      <c r="F16" s="24" t="s">
        <v>2</v>
      </c>
      <c r="G16" s="25"/>
      <c r="H16" s="25"/>
      <c r="I16" s="26"/>
    </row>
    <row r="17" spans="1:9" s="3" customFormat="1" ht="93.75" thickBot="1" x14ac:dyDescent="0.3">
      <c r="A17" s="7" t="s">
        <v>34</v>
      </c>
      <c r="B17" s="8" t="s">
        <v>39</v>
      </c>
      <c r="C17" s="9" t="s">
        <v>40</v>
      </c>
      <c r="D17" s="9" t="s">
        <v>0</v>
      </c>
      <c r="E17" s="10" t="s">
        <v>41</v>
      </c>
      <c r="F17" s="8" t="s">
        <v>42</v>
      </c>
      <c r="G17" s="9" t="s">
        <v>43</v>
      </c>
      <c r="H17" s="9" t="s">
        <v>3</v>
      </c>
      <c r="I17" s="10" t="s">
        <v>44</v>
      </c>
    </row>
    <row r="18" spans="1:9" ht="47.25" hidden="1" thickBot="1" x14ac:dyDescent="0.75">
      <c r="A18" s="27"/>
      <c r="B18" s="28"/>
      <c r="C18" s="29"/>
      <c r="D18" s="29"/>
      <c r="E18" s="30"/>
      <c r="F18" s="28"/>
      <c r="G18" s="29"/>
      <c r="H18" s="29"/>
      <c r="I18" s="30"/>
    </row>
    <row r="19" spans="1:9" ht="46.5" x14ac:dyDescent="0.7">
      <c r="A19" s="33" t="s">
        <v>49</v>
      </c>
      <c r="B19" s="36">
        <v>38959670.380000003</v>
      </c>
      <c r="C19" s="37">
        <v>27141846.359999999</v>
      </c>
      <c r="D19" s="37">
        <f>B19-C19</f>
        <v>11817824.020000003</v>
      </c>
      <c r="E19" s="17">
        <f>B19/C19</f>
        <v>1.4354097309096994</v>
      </c>
      <c r="F19" s="36">
        <v>71508858.799999997</v>
      </c>
      <c r="G19" s="37">
        <v>27044798.16</v>
      </c>
      <c r="H19" s="37">
        <f>F19-G19</f>
        <v>44464060.640000001</v>
      </c>
      <c r="I19" s="17">
        <f>F19/G19</f>
        <v>2.644089202549996</v>
      </c>
    </row>
    <row r="20" spans="1:9" ht="46.5" x14ac:dyDescent="0.7">
      <c r="A20" s="34" t="s">
        <v>4</v>
      </c>
      <c r="B20" s="38">
        <v>195281461</v>
      </c>
      <c r="C20" s="16">
        <v>46098739</v>
      </c>
      <c r="D20" s="16">
        <f t="shared" ref="D20:D54" si="0">B20-C20</f>
        <v>149182722</v>
      </c>
      <c r="E20" s="18">
        <f>B20/C20</f>
        <v>4.2361562427987458</v>
      </c>
      <c r="F20" s="38">
        <v>595721831</v>
      </c>
      <c r="G20" s="16">
        <v>288579466</v>
      </c>
      <c r="H20" s="16">
        <f t="shared" ref="H20:H51" si="1">F20-G20</f>
        <v>307142365</v>
      </c>
      <c r="I20" s="18">
        <f>F20/G20</f>
        <v>2.0643250861099034</v>
      </c>
    </row>
    <row r="21" spans="1:9" ht="46.5" x14ac:dyDescent="0.7">
      <c r="A21" s="34" t="s">
        <v>5</v>
      </c>
      <c r="B21" s="38">
        <v>217395179</v>
      </c>
      <c r="C21" s="16">
        <v>84973282</v>
      </c>
      <c r="D21" s="16">
        <f t="shared" ref="D21" si="2">B21-C21</f>
        <v>132421897</v>
      </c>
      <c r="E21" s="18">
        <f>B21/C21</f>
        <v>2.5583945198209479</v>
      </c>
      <c r="F21" s="38">
        <v>285241933.66000003</v>
      </c>
      <c r="G21" s="16">
        <v>91468521.180000007</v>
      </c>
      <c r="H21" s="16">
        <f t="shared" ref="H21" si="3">F21-G21</f>
        <v>193773412.48000002</v>
      </c>
      <c r="I21" s="18">
        <f>F21/G21</f>
        <v>3.1184710322218416</v>
      </c>
    </row>
    <row r="22" spans="1:9" ht="46.5" x14ac:dyDescent="0.7">
      <c r="A22" s="34" t="s">
        <v>45</v>
      </c>
      <c r="B22" s="38" t="s">
        <v>52</v>
      </c>
      <c r="C22" s="16" t="s">
        <v>52</v>
      </c>
      <c r="D22" s="16" t="s">
        <v>52</v>
      </c>
      <c r="E22" s="39" t="s">
        <v>52</v>
      </c>
      <c r="F22" s="38" t="s">
        <v>52</v>
      </c>
      <c r="G22" s="16" t="s">
        <v>52</v>
      </c>
      <c r="H22" s="16" t="s">
        <v>52</v>
      </c>
      <c r="I22" s="39" t="s">
        <v>52</v>
      </c>
    </row>
    <row r="23" spans="1:9" ht="46.5" x14ac:dyDescent="0.7">
      <c r="A23" s="34" t="s">
        <v>6</v>
      </c>
      <c r="B23" s="38">
        <v>49000114</v>
      </c>
      <c r="C23" s="16">
        <v>34992998</v>
      </c>
      <c r="D23" s="16">
        <f t="shared" si="0"/>
        <v>14007116</v>
      </c>
      <c r="E23" s="18">
        <f t="shared" ref="E23:E51" si="4">B23/C23</f>
        <v>1.4002833938378187</v>
      </c>
      <c r="F23" s="38">
        <v>44593056</v>
      </c>
      <c r="G23" s="16">
        <v>39160541</v>
      </c>
      <c r="H23" s="16">
        <f t="shared" si="1"/>
        <v>5432515</v>
      </c>
      <c r="I23" s="18">
        <f t="shared" ref="I23:I51" si="5">F23/G23</f>
        <v>1.1387242071042889</v>
      </c>
    </row>
    <row r="24" spans="1:9" ht="46.5" x14ac:dyDescent="0.7">
      <c r="A24" s="34" t="s">
        <v>7</v>
      </c>
      <c r="B24" s="38" t="s">
        <v>52</v>
      </c>
      <c r="C24" s="16" t="s">
        <v>52</v>
      </c>
      <c r="D24" s="16" t="s">
        <v>52</v>
      </c>
      <c r="E24" s="39" t="s">
        <v>52</v>
      </c>
      <c r="F24" s="38" t="s">
        <v>52</v>
      </c>
      <c r="G24" s="16" t="s">
        <v>52</v>
      </c>
      <c r="H24" s="16" t="s">
        <v>52</v>
      </c>
      <c r="I24" s="39" t="s">
        <v>52</v>
      </c>
    </row>
    <row r="25" spans="1:9" ht="46.5" x14ac:dyDescent="0.7">
      <c r="A25" s="34" t="s">
        <v>8</v>
      </c>
      <c r="B25" s="38">
        <v>127736308.05999994</v>
      </c>
      <c r="C25" s="16">
        <v>127689467.55999999</v>
      </c>
      <c r="D25" s="16">
        <f t="shared" si="0"/>
        <v>46840.499999955297</v>
      </c>
      <c r="E25" s="18">
        <f t="shared" si="4"/>
        <v>1.0003668313518337</v>
      </c>
      <c r="F25" s="38">
        <v>217900500.75999999</v>
      </c>
      <c r="G25" s="16">
        <v>161806069.67999998</v>
      </c>
      <c r="H25" s="16">
        <f t="shared" si="1"/>
        <v>56094431.080000013</v>
      </c>
      <c r="I25" s="18">
        <f t="shared" si="5"/>
        <v>1.3466769274535662</v>
      </c>
    </row>
    <row r="26" spans="1:9" ht="46.5" x14ac:dyDescent="0.7">
      <c r="A26" s="34" t="s">
        <v>9</v>
      </c>
      <c r="B26" s="38" t="s">
        <v>52</v>
      </c>
      <c r="C26" s="16" t="s">
        <v>52</v>
      </c>
      <c r="D26" s="16" t="s">
        <v>52</v>
      </c>
      <c r="E26" s="39" t="s">
        <v>52</v>
      </c>
      <c r="F26" s="38" t="s">
        <v>52</v>
      </c>
      <c r="G26" s="16" t="s">
        <v>52</v>
      </c>
      <c r="H26" s="16" t="s">
        <v>52</v>
      </c>
      <c r="I26" s="39" t="s">
        <v>52</v>
      </c>
    </row>
    <row r="27" spans="1:9" ht="46.5" x14ac:dyDescent="0.7">
      <c r="A27" s="34" t="s">
        <v>10</v>
      </c>
      <c r="B27" s="38">
        <v>224837308</v>
      </c>
      <c r="C27" s="16">
        <v>43938438</v>
      </c>
      <c r="D27" s="16">
        <f t="shared" si="0"/>
        <v>180898870</v>
      </c>
      <c r="E27" s="18">
        <f t="shared" si="4"/>
        <v>5.1170983365407752</v>
      </c>
      <c r="F27" s="38">
        <v>336815084</v>
      </c>
      <c r="G27" s="16">
        <v>8781498</v>
      </c>
      <c r="H27" s="16">
        <f t="shared" si="1"/>
        <v>328033586</v>
      </c>
      <c r="I27" s="18">
        <f t="shared" si="5"/>
        <v>38.355082925487203</v>
      </c>
    </row>
    <row r="28" spans="1:9" ht="46.5" x14ac:dyDescent="0.7">
      <c r="A28" s="34" t="s">
        <v>11</v>
      </c>
      <c r="B28" s="38">
        <v>734982215</v>
      </c>
      <c r="C28" s="16">
        <v>77147963</v>
      </c>
      <c r="D28" s="16">
        <f t="shared" si="0"/>
        <v>657834252</v>
      </c>
      <c r="E28" s="18">
        <f t="shared" si="4"/>
        <v>9.5269166730947905</v>
      </c>
      <c r="F28" s="38">
        <v>715910082</v>
      </c>
      <c r="G28" s="16">
        <v>9633200</v>
      </c>
      <c r="H28" s="16">
        <f t="shared" si="1"/>
        <v>706276882</v>
      </c>
      <c r="I28" s="18">
        <f t="shared" si="5"/>
        <v>74.316954075488937</v>
      </c>
    </row>
    <row r="29" spans="1:9" ht="46.5" x14ac:dyDescent="0.7">
      <c r="A29" s="34" t="s">
        <v>12</v>
      </c>
      <c r="B29" s="38">
        <v>170893011</v>
      </c>
      <c r="C29" s="16">
        <v>165800868</v>
      </c>
      <c r="D29" s="16">
        <f t="shared" si="0"/>
        <v>5092143</v>
      </c>
      <c r="E29" s="18">
        <f t="shared" si="4"/>
        <v>1.0307124025430314</v>
      </c>
      <c r="F29" s="38">
        <v>187020138.37999997</v>
      </c>
      <c r="G29" s="16">
        <v>128925584.34999999</v>
      </c>
      <c r="H29" s="16">
        <f t="shared" si="1"/>
        <v>58094554.029999971</v>
      </c>
      <c r="I29" s="18">
        <f t="shared" si="5"/>
        <v>1.4506053187417642</v>
      </c>
    </row>
    <row r="30" spans="1:9" ht="46.5" x14ac:dyDescent="0.7">
      <c r="A30" s="34" t="s">
        <v>46</v>
      </c>
      <c r="B30" s="38" t="s">
        <v>52</v>
      </c>
      <c r="C30" s="16" t="s">
        <v>52</v>
      </c>
      <c r="D30" s="16" t="s">
        <v>52</v>
      </c>
      <c r="E30" s="39" t="s">
        <v>52</v>
      </c>
      <c r="F30" s="38" t="s">
        <v>52</v>
      </c>
      <c r="G30" s="16" t="s">
        <v>52</v>
      </c>
      <c r="H30" s="16" t="s">
        <v>52</v>
      </c>
      <c r="I30" s="39" t="s">
        <v>52</v>
      </c>
    </row>
    <row r="31" spans="1:9" ht="46.5" x14ac:dyDescent="0.7">
      <c r="A31" s="34" t="s">
        <v>13</v>
      </c>
      <c r="B31" s="38">
        <v>480885339</v>
      </c>
      <c r="C31" s="16">
        <v>71937373</v>
      </c>
      <c r="D31" s="16">
        <f t="shared" si="0"/>
        <v>408947966</v>
      </c>
      <c r="E31" s="18">
        <f t="shared" si="4"/>
        <v>6.6847775911972764</v>
      </c>
      <c r="F31" s="38">
        <v>236238406</v>
      </c>
      <c r="G31" s="16">
        <v>56555211</v>
      </c>
      <c r="H31" s="16">
        <f t="shared" si="1"/>
        <v>179683195</v>
      </c>
      <c r="I31" s="18">
        <f t="shared" si="5"/>
        <v>4.1771288944532454</v>
      </c>
    </row>
    <row r="32" spans="1:9" ht="46.5" x14ac:dyDescent="0.7">
      <c r="A32" s="34" t="s">
        <v>14</v>
      </c>
      <c r="B32" s="38">
        <v>511255008.68000007</v>
      </c>
      <c r="C32" s="16">
        <v>134856965.14000002</v>
      </c>
      <c r="D32" s="16">
        <f t="shared" si="0"/>
        <v>376398043.54000008</v>
      </c>
      <c r="E32" s="18">
        <f t="shared" si="4"/>
        <v>3.7910908654161637</v>
      </c>
      <c r="F32" s="38">
        <v>561239338.86000001</v>
      </c>
      <c r="G32" s="16">
        <v>552131211.13999999</v>
      </c>
      <c r="H32" s="16">
        <f t="shared" si="1"/>
        <v>9108127.7200000286</v>
      </c>
      <c r="I32" s="18">
        <f t="shared" si="5"/>
        <v>1.0164963101817668</v>
      </c>
    </row>
    <row r="33" spans="1:9" ht="46.5" x14ac:dyDescent="0.7">
      <c r="A33" s="34" t="s">
        <v>15</v>
      </c>
      <c r="B33" s="38">
        <v>11368147</v>
      </c>
      <c r="C33" s="16">
        <v>709224</v>
      </c>
      <c r="D33" s="16">
        <f t="shared" si="0"/>
        <v>10658923</v>
      </c>
      <c r="E33" s="18">
        <f t="shared" si="4"/>
        <v>16.02899366067702</v>
      </c>
      <c r="F33" s="38">
        <v>4938004</v>
      </c>
      <c r="G33" s="16">
        <v>3444876</v>
      </c>
      <c r="H33" s="16">
        <f t="shared" si="1"/>
        <v>1493128</v>
      </c>
      <c r="I33" s="18">
        <f t="shared" si="5"/>
        <v>1.4334344690491037</v>
      </c>
    </row>
    <row r="34" spans="1:9" ht="46.5" x14ac:dyDescent="0.7">
      <c r="A34" s="34" t="s">
        <v>16</v>
      </c>
      <c r="B34" s="38">
        <v>3763178765.4000001</v>
      </c>
      <c r="C34" s="16">
        <v>3230108816.0600004</v>
      </c>
      <c r="D34" s="16">
        <f t="shared" si="0"/>
        <v>533069949.33999968</v>
      </c>
      <c r="E34" s="18">
        <f t="shared" si="4"/>
        <v>1.1650315762396588</v>
      </c>
      <c r="F34" s="38">
        <v>2326740609</v>
      </c>
      <c r="G34" s="16">
        <v>2081744921.23</v>
      </c>
      <c r="H34" s="16">
        <f t="shared" si="1"/>
        <v>244995687.76999998</v>
      </c>
      <c r="I34" s="18">
        <f t="shared" si="5"/>
        <v>1.1176876596510412</v>
      </c>
    </row>
    <row r="35" spans="1:9" ht="46.5" x14ac:dyDescent="0.7">
      <c r="A35" s="34" t="s">
        <v>17</v>
      </c>
      <c r="B35" s="38">
        <v>2240296960</v>
      </c>
      <c r="C35" s="16">
        <v>885791450</v>
      </c>
      <c r="D35" s="16">
        <f t="shared" si="0"/>
        <v>1354505510</v>
      </c>
      <c r="E35" s="18">
        <f t="shared" si="4"/>
        <v>2.5291471937327912</v>
      </c>
      <c r="F35" s="38">
        <v>3178906280</v>
      </c>
      <c r="G35" s="16">
        <v>1388710225</v>
      </c>
      <c r="H35" s="16">
        <f t="shared" si="1"/>
        <v>1790196055</v>
      </c>
      <c r="I35" s="18">
        <f t="shared" si="5"/>
        <v>2.2891069877446895</v>
      </c>
    </row>
    <row r="36" spans="1:9" ht="46.5" x14ac:dyDescent="0.7">
      <c r="A36" s="34" t="s">
        <v>18</v>
      </c>
      <c r="B36" s="38">
        <v>987019247.66999996</v>
      </c>
      <c r="C36" s="16">
        <v>296140153.06</v>
      </c>
      <c r="D36" s="16">
        <f t="shared" si="0"/>
        <v>690879094.6099999</v>
      </c>
      <c r="E36" s="18">
        <f t="shared" si="4"/>
        <v>3.3329463683704628</v>
      </c>
      <c r="F36" s="38">
        <v>1045226898.41</v>
      </c>
      <c r="G36" s="16">
        <v>562926193.76999998</v>
      </c>
      <c r="H36" s="16">
        <f t="shared" si="1"/>
        <v>482300704.63999999</v>
      </c>
      <c r="I36" s="18">
        <f t="shared" si="5"/>
        <v>1.8567743160252694</v>
      </c>
    </row>
    <row r="37" spans="1:9" ht="46.5" x14ac:dyDescent="0.7">
      <c r="A37" s="34" t="s">
        <v>19</v>
      </c>
      <c r="B37" s="38">
        <v>4139436095</v>
      </c>
      <c r="C37" s="16">
        <v>1147396965</v>
      </c>
      <c r="D37" s="16">
        <f t="shared" si="0"/>
        <v>2992039130</v>
      </c>
      <c r="E37" s="18">
        <f t="shared" si="4"/>
        <v>3.6076756530378309</v>
      </c>
      <c r="F37" s="38">
        <v>8161613875</v>
      </c>
      <c r="G37" s="16">
        <v>5432434244</v>
      </c>
      <c r="H37" s="16">
        <f t="shared" si="1"/>
        <v>2729179631</v>
      </c>
      <c r="I37" s="18">
        <f t="shared" si="5"/>
        <v>1.5023861327018024</v>
      </c>
    </row>
    <row r="38" spans="1:9" ht="46.5" x14ac:dyDescent="0.7">
      <c r="A38" s="34" t="s">
        <v>20</v>
      </c>
      <c r="B38" s="38" t="s">
        <v>52</v>
      </c>
      <c r="C38" s="16" t="s">
        <v>52</v>
      </c>
      <c r="D38" s="16" t="s">
        <v>52</v>
      </c>
      <c r="E38" s="39" t="s">
        <v>52</v>
      </c>
      <c r="F38" s="38" t="s">
        <v>52</v>
      </c>
      <c r="G38" s="16" t="s">
        <v>52</v>
      </c>
      <c r="H38" s="16" t="s">
        <v>52</v>
      </c>
      <c r="I38" s="39" t="s">
        <v>52</v>
      </c>
    </row>
    <row r="39" spans="1:9" ht="46.5" x14ac:dyDescent="0.7">
      <c r="A39" s="34" t="s">
        <v>21</v>
      </c>
      <c r="B39" s="38">
        <v>-295629</v>
      </c>
      <c r="C39" s="16">
        <v>54952856</v>
      </c>
      <c r="D39" s="16">
        <f t="shared" si="0"/>
        <v>-55248485</v>
      </c>
      <c r="E39" s="18">
        <f t="shared" si="4"/>
        <v>-5.3796839967698859E-3</v>
      </c>
      <c r="F39" s="38">
        <v>86056246</v>
      </c>
      <c r="G39" s="16">
        <v>93225936</v>
      </c>
      <c r="H39" s="16">
        <f t="shared" si="1"/>
        <v>-7169690</v>
      </c>
      <c r="I39" s="18">
        <f t="shared" si="5"/>
        <v>0.92309339752834452</v>
      </c>
    </row>
    <row r="40" spans="1:9" ht="46.5" x14ac:dyDescent="0.7">
      <c r="A40" s="34" t="s">
        <v>22</v>
      </c>
      <c r="B40" s="38">
        <v>279326312.13999999</v>
      </c>
      <c r="C40" s="16">
        <v>195217401.73000002</v>
      </c>
      <c r="D40" s="16">
        <f t="shared" si="0"/>
        <v>84108910.409999967</v>
      </c>
      <c r="E40" s="18">
        <f t="shared" si="4"/>
        <v>1.4308474022532518</v>
      </c>
      <c r="F40" s="38">
        <v>313784180.69</v>
      </c>
      <c r="G40" s="16">
        <v>174809792.44999999</v>
      </c>
      <c r="H40" s="16">
        <f t="shared" si="1"/>
        <v>138974388.24000001</v>
      </c>
      <c r="I40" s="18">
        <f t="shared" si="5"/>
        <v>1.7950034508493007</v>
      </c>
    </row>
    <row r="41" spans="1:9" ht="46.5" x14ac:dyDescent="0.7">
      <c r="A41" s="34" t="s">
        <v>23</v>
      </c>
      <c r="B41" s="38">
        <v>63801350</v>
      </c>
      <c r="C41" s="16">
        <v>12707338</v>
      </c>
      <c r="D41" s="16">
        <f t="shared" si="0"/>
        <v>51094012</v>
      </c>
      <c r="E41" s="18">
        <f t="shared" si="4"/>
        <v>5.0208273361423137</v>
      </c>
      <c r="F41" s="38">
        <v>29625585</v>
      </c>
      <c r="G41" s="16">
        <v>7053387</v>
      </c>
      <c r="H41" s="16">
        <f t="shared" si="1"/>
        <v>22572198</v>
      </c>
      <c r="I41" s="18">
        <f t="shared" si="5"/>
        <v>4.200192758457745</v>
      </c>
    </row>
    <row r="42" spans="1:9" ht="46.5" x14ac:dyDescent="0.7">
      <c r="A42" s="34" t="s">
        <v>24</v>
      </c>
      <c r="B42" s="38">
        <v>1815803677.6099999</v>
      </c>
      <c r="C42" s="16">
        <v>744035315.20000005</v>
      </c>
      <c r="D42" s="16">
        <f t="shared" si="0"/>
        <v>1071768362.4099998</v>
      </c>
      <c r="E42" s="18">
        <f t="shared" si="4"/>
        <v>2.4404804993992841</v>
      </c>
      <c r="F42" s="38">
        <v>2316933259.75</v>
      </c>
      <c r="G42" s="16">
        <v>1079341106.1099999</v>
      </c>
      <c r="H42" s="16">
        <f t="shared" si="1"/>
        <v>1237592153.6400001</v>
      </c>
      <c r="I42" s="18">
        <f t="shared" si="5"/>
        <v>2.1466181975597549</v>
      </c>
    </row>
    <row r="43" spans="1:9" ht="46.5" x14ac:dyDescent="0.7">
      <c r="A43" s="34" t="s">
        <v>25</v>
      </c>
      <c r="B43" s="38">
        <v>805322925</v>
      </c>
      <c r="C43" s="16">
        <v>182078096</v>
      </c>
      <c r="D43" s="16">
        <f t="shared" si="0"/>
        <v>623244829</v>
      </c>
      <c r="E43" s="18">
        <f t="shared" si="4"/>
        <v>4.4229533518408495</v>
      </c>
      <c r="F43" s="38">
        <v>2329765396</v>
      </c>
      <c r="G43" s="16">
        <v>763481845</v>
      </c>
      <c r="H43" s="16">
        <f t="shared" si="1"/>
        <v>1566283551</v>
      </c>
      <c r="I43" s="18">
        <f t="shared" si="5"/>
        <v>3.0515007151217852</v>
      </c>
    </row>
    <row r="44" spans="1:9" ht="46.5" x14ac:dyDescent="0.7">
      <c r="A44" s="34" t="s">
        <v>26</v>
      </c>
      <c r="B44" s="38">
        <v>83516650.010000005</v>
      </c>
      <c r="C44" s="16">
        <v>49958818.450000003</v>
      </c>
      <c r="D44" s="16">
        <f t="shared" si="0"/>
        <v>33557831.560000002</v>
      </c>
      <c r="E44" s="18">
        <f t="shared" si="4"/>
        <v>1.6717098722738108</v>
      </c>
      <c r="F44" s="38">
        <v>75427705</v>
      </c>
      <c r="G44" s="16">
        <v>52683520</v>
      </c>
      <c r="H44" s="16">
        <f t="shared" si="1"/>
        <v>22744185</v>
      </c>
      <c r="I44" s="18">
        <f t="shared" si="5"/>
        <v>1.4317134656150539</v>
      </c>
    </row>
    <row r="45" spans="1:9" ht="46.5" x14ac:dyDescent="0.7">
      <c r="A45" s="34" t="s">
        <v>27</v>
      </c>
      <c r="B45" s="38">
        <v>6869533468</v>
      </c>
      <c r="C45" s="16">
        <v>1404163969</v>
      </c>
      <c r="D45" s="16">
        <f t="shared" si="0"/>
        <v>5465369499</v>
      </c>
      <c r="E45" s="18">
        <f t="shared" si="4"/>
        <v>4.8922587530089228</v>
      </c>
      <c r="F45" s="38">
        <v>9716931287</v>
      </c>
      <c r="G45" s="16">
        <v>4714548630</v>
      </c>
      <c r="H45" s="16">
        <f t="shared" si="1"/>
        <v>5002382657</v>
      </c>
      <c r="I45" s="18">
        <f t="shared" si="5"/>
        <v>2.061052297810321</v>
      </c>
    </row>
    <row r="46" spans="1:9" ht="46.5" x14ac:dyDescent="0.7">
      <c r="A46" s="34" t="s">
        <v>50</v>
      </c>
      <c r="B46" s="38">
        <v>225205406</v>
      </c>
      <c r="C46" s="16">
        <v>125367775</v>
      </c>
      <c r="D46" s="16">
        <f t="shared" si="0"/>
        <v>99837631</v>
      </c>
      <c r="E46" s="18">
        <f t="shared" si="4"/>
        <v>1.7963580034821549</v>
      </c>
      <c r="F46" s="38">
        <v>341729960</v>
      </c>
      <c r="G46" s="16">
        <v>164391665</v>
      </c>
      <c r="H46" s="16">
        <f t="shared" si="1"/>
        <v>177338295</v>
      </c>
      <c r="I46" s="18">
        <f t="shared" si="5"/>
        <v>2.0787547835834621</v>
      </c>
    </row>
    <row r="47" spans="1:9" ht="46.5" x14ac:dyDescent="0.7">
      <c r="A47" s="34" t="s">
        <v>47</v>
      </c>
      <c r="B47" s="38">
        <v>945121139.54999995</v>
      </c>
      <c r="C47" s="16">
        <v>325410658.95999998</v>
      </c>
      <c r="D47" s="16">
        <f t="shared" si="0"/>
        <v>619710480.58999991</v>
      </c>
      <c r="E47" s="18">
        <f t="shared" si="4"/>
        <v>2.9043951497181162</v>
      </c>
      <c r="F47" s="38">
        <v>1338261735.6800001</v>
      </c>
      <c r="G47" s="16">
        <v>642844066.13999999</v>
      </c>
      <c r="H47" s="16">
        <f t="shared" si="1"/>
        <v>695417669.54000008</v>
      </c>
      <c r="I47" s="18">
        <f t="shared" si="5"/>
        <v>2.0817828244346748</v>
      </c>
    </row>
    <row r="48" spans="1:9" ht="46.5" x14ac:dyDescent="0.7">
      <c r="A48" s="34" t="s">
        <v>28</v>
      </c>
      <c r="B48" s="38">
        <v>4917209035</v>
      </c>
      <c r="C48" s="16">
        <v>3092453778</v>
      </c>
      <c r="D48" s="16">
        <f t="shared" si="0"/>
        <v>1824755257</v>
      </c>
      <c r="E48" s="18">
        <f t="shared" si="4"/>
        <v>1.5900671078680226</v>
      </c>
      <c r="F48" s="38">
        <v>10160730539</v>
      </c>
      <c r="G48" s="16">
        <v>7158191211</v>
      </c>
      <c r="H48" s="16">
        <f t="shared" si="1"/>
        <v>3002539328</v>
      </c>
      <c r="I48" s="18">
        <f t="shared" si="5"/>
        <v>1.4194550326325448</v>
      </c>
    </row>
    <row r="49" spans="1:9" ht="46.5" x14ac:dyDescent="0.7">
      <c r="A49" s="34" t="s">
        <v>48</v>
      </c>
      <c r="B49" s="38">
        <v>12406904</v>
      </c>
      <c r="C49" s="16">
        <v>1811146</v>
      </c>
      <c r="D49" s="16">
        <f t="shared" si="0"/>
        <v>10595758</v>
      </c>
      <c r="E49" s="18">
        <f t="shared" si="4"/>
        <v>6.8503058284644087</v>
      </c>
      <c r="F49" s="38">
        <v>13291322.65</v>
      </c>
      <c r="G49" s="16">
        <v>4332762.7</v>
      </c>
      <c r="H49" s="16">
        <f t="shared" si="1"/>
        <v>8958559.9499999993</v>
      </c>
      <c r="I49" s="18">
        <f t="shared" si="5"/>
        <v>3.0676322638209563</v>
      </c>
    </row>
    <row r="50" spans="1:9" ht="46.5" x14ac:dyDescent="0.7">
      <c r="A50" s="34" t="s">
        <v>29</v>
      </c>
      <c r="B50" s="38">
        <v>121136117</v>
      </c>
      <c r="C50" s="16">
        <v>119729195</v>
      </c>
      <c r="D50" s="16">
        <f t="shared" si="0"/>
        <v>1406922</v>
      </c>
      <c r="E50" s="18">
        <f t="shared" si="4"/>
        <v>1.0117508682823768</v>
      </c>
      <c r="F50" s="38">
        <v>428064743</v>
      </c>
      <c r="G50" s="16">
        <v>54847371</v>
      </c>
      <c r="H50" s="16">
        <f t="shared" si="1"/>
        <v>373217372</v>
      </c>
      <c r="I50" s="18">
        <f t="shared" si="5"/>
        <v>7.8046538092044555</v>
      </c>
    </row>
    <row r="51" spans="1:9" ht="47.25" thickBot="1" x14ac:dyDescent="0.75">
      <c r="A51" s="35" t="s">
        <v>32</v>
      </c>
      <c r="B51" s="40">
        <v>56685767</v>
      </c>
      <c r="C51" s="41">
        <v>1576712</v>
      </c>
      <c r="D51" s="41">
        <f t="shared" si="0"/>
        <v>55109055</v>
      </c>
      <c r="E51" s="21">
        <f t="shared" si="4"/>
        <v>35.951884047308575</v>
      </c>
      <c r="F51" s="40">
        <v>28767765</v>
      </c>
      <c r="G51" s="41">
        <v>1387512</v>
      </c>
      <c r="H51" s="41">
        <f t="shared" si="1"/>
        <v>27380253</v>
      </c>
      <c r="I51" s="21">
        <f t="shared" si="5"/>
        <v>20.733345008908032</v>
      </c>
    </row>
    <row r="52" spans="1:9" s="2" customFormat="1" ht="47.25" thickBot="1" x14ac:dyDescent="0.75">
      <c r="A52" s="6"/>
      <c r="B52" s="19"/>
      <c r="C52" s="19"/>
      <c r="D52" s="19"/>
      <c r="E52" s="20"/>
      <c r="F52" s="31"/>
      <c r="G52" s="31"/>
      <c r="H52" s="31"/>
      <c r="I52" s="20"/>
    </row>
    <row r="53" spans="1:9" ht="46.5" x14ac:dyDescent="0.7">
      <c r="A53" s="33" t="s">
        <v>30</v>
      </c>
      <c r="B53" s="36">
        <v>249100090</v>
      </c>
      <c r="C53" s="37">
        <v>62260200</v>
      </c>
      <c r="D53" s="37">
        <f t="shared" si="0"/>
        <v>186839890</v>
      </c>
      <c r="E53" s="17">
        <f>B53/C53</f>
        <v>4.0009522937607009</v>
      </c>
      <c r="F53" s="36">
        <v>389081991</v>
      </c>
      <c r="G53" s="37">
        <v>97803814</v>
      </c>
      <c r="H53" s="37">
        <f t="shared" ref="H53:H54" si="6">F53-G53</f>
        <v>291278177</v>
      </c>
      <c r="I53" s="17">
        <f t="shared" ref="I53:I54" si="7">F53/G53</f>
        <v>3.9781883250483463</v>
      </c>
    </row>
    <row r="54" spans="1:9" ht="47.25" thickBot="1" x14ac:dyDescent="0.75">
      <c r="A54" s="35" t="s">
        <v>31</v>
      </c>
      <c r="B54" s="40">
        <v>214454419.92000002</v>
      </c>
      <c r="C54" s="41">
        <v>39303844.420000002</v>
      </c>
      <c r="D54" s="41">
        <f t="shared" si="0"/>
        <v>175150575.5</v>
      </c>
      <c r="E54" s="21">
        <f t="shared" ref="E54" si="8">B54/C54</f>
        <v>5.4563217182610657</v>
      </c>
      <c r="F54" s="40">
        <v>112832121.3</v>
      </c>
      <c r="G54" s="41">
        <v>65266619.829999998</v>
      </c>
      <c r="H54" s="41">
        <f t="shared" si="6"/>
        <v>47565501.469999999</v>
      </c>
      <c r="I54" s="21">
        <f t="shared" si="7"/>
        <v>1.7287875730946982</v>
      </c>
    </row>
    <row r="55" spans="1:9" s="2" customFormat="1" ht="47.25" thickBot="1" x14ac:dyDescent="0.75">
      <c r="A55" s="6"/>
      <c r="B55" s="11"/>
      <c r="C55" s="11"/>
      <c r="D55" s="11"/>
      <c r="E55" s="12"/>
      <c r="F55" s="11"/>
      <c r="G55" s="11"/>
      <c r="H55" s="11"/>
      <c r="I55" s="12"/>
    </row>
    <row r="56" spans="1:9" ht="47.25" thickBot="1" x14ac:dyDescent="0.75">
      <c r="A56" s="42" t="s">
        <v>33</v>
      </c>
      <c r="B56" s="13">
        <f>SUM(B18:B54)</f>
        <v>30550852461.419998</v>
      </c>
      <c r="C56" s="14">
        <f t="shared" ref="C56:D56" si="9">SUM(C18:C54)</f>
        <v>12785751651.940001</v>
      </c>
      <c r="D56" s="14">
        <f t="shared" si="9"/>
        <v>17765100809.479996</v>
      </c>
      <c r="E56" s="15">
        <f>B56/C56</f>
        <v>2.3894451646716033</v>
      </c>
      <c r="F56" s="13">
        <f>SUM(F18:F54)</f>
        <v>45650898732.940002</v>
      </c>
      <c r="G56" s="14">
        <f>SUM(G18:G54)</f>
        <v>25907555798.740002</v>
      </c>
      <c r="H56" s="14">
        <f>SUM(H18:H54)</f>
        <v>19743342934.200005</v>
      </c>
      <c r="I56" s="15">
        <f>F56/G56</f>
        <v>1.7620689148592013</v>
      </c>
    </row>
    <row r="57" spans="1:9" s="46" customFormat="1" ht="46.5" x14ac:dyDescent="0.7">
      <c r="A57" s="47" t="s">
        <v>53</v>
      </c>
      <c r="B57" s="44"/>
      <c r="C57" s="44"/>
      <c r="D57" s="44"/>
      <c r="E57" s="45"/>
      <c r="F57" s="44"/>
      <c r="G57" s="44"/>
      <c r="H57" s="44"/>
      <c r="I57" s="45"/>
    </row>
    <row r="58" spans="1:9" s="46" customFormat="1" ht="46.5" x14ac:dyDescent="0.7">
      <c r="A58" s="43"/>
      <c r="B58" s="44"/>
      <c r="C58" s="44"/>
      <c r="D58" s="44"/>
      <c r="E58" s="45"/>
      <c r="F58" s="44"/>
      <c r="G58" s="44"/>
      <c r="H58" s="44"/>
      <c r="I58" s="45"/>
    </row>
    <row r="59" spans="1:9" ht="46.5" x14ac:dyDescent="0.7">
      <c r="A59" s="32" t="s">
        <v>37</v>
      </c>
      <c r="B59" s="32"/>
      <c r="C59" s="32"/>
      <c r="D59" s="32"/>
      <c r="E59" s="32"/>
      <c r="F59" s="32"/>
      <c r="G59" s="32"/>
      <c r="H59" s="32"/>
      <c r="I59" s="32"/>
    </row>
    <row r="60" spans="1:9" ht="31.5" x14ac:dyDescent="0.5">
      <c r="A60" s="4"/>
      <c r="B60" s="4"/>
      <c r="C60" s="4"/>
      <c r="D60" s="4"/>
      <c r="E60" s="4"/>
      <c r="F60" s="4"/>
      <c r="G60" s="4"/>
      <c r="H60" s="4"/>
      <c r="I60" s="4"/>
    </row>
  </sheetData>
  <mergeCells count="9">
    <mergeCell ref="A9:I9"/>
    <mergeCell ref="A12:I12"/>
    <mergeCell ref="A59:I59"/>
    <mergeCell ref="B16:E16"/>
    <mergeCell ref="F16:I16"/>
    <mergeCell ref="A10:I10"/>
    <mergeCell ref="A11:I11"/>
    <mergeCell ref="A13:I13"/>
    <mergeCell ref="A14:I14"/>
  </mergeCells>
  <phoneticPr fontId="9" type="noConversion"/>
  <pageMargins left="0.63" right="0.24" top="0" bottom="0" header="0.31" footer="0.31"/>
  <pageSetup scale="19" fitToWidth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 septiembre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Rommel Svelti</dc:creator>
  <cp:lastModifiedBy>Arnulfo Veras</cp:lastModifiedBy>
  <cp:lastPrinted>2022-05-23T15:48:21Z</cp:lastPrinted>
  <dcterms:created xsi:type="dcterms:W3CDTF">2020-11-11T18:12:27Z</dcterms:created>
  <dcterms:modified xsi:type="dcterms:W3CDTF">2022-05-23T15:49:52Z</dcterms:modified>
</cp:coreProperties>
</file>