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índices de solvencia y liquidez\2021\2do trimestre\"/>
    </mc:Choice>
  </mc:AlternateContent>
  <xr:revisionPtr revIDLastSave="0" documentId="13_ncr:1_{17FA8903-E1A4-4B5F-9E23-82F5231D0F5C}" xr6:coauthVersionLast="36" xr6:coauthVersionMax="47" xr10:uidLastSave="{00000000-0000-0000-0000-000000000000}"/>
  <bookViews>
    <workbookView xWindow="0" yWindow="0" windowWidth="23040" windowHeight="10380" xr2:uid="{00000000-000D-0000-FFFF-FFFF00000000}"/>
  </bookViews>
  <sheets>
    <sheet name="A Junio 2022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6" i="1" l="1"/>
  <c r="B56" i="1"/>
  <c r="E56" i="1" s="1"/>
  <c r="I41" i="1" l="1"/>
  <c r="H41" i="1"/>
  <c r="F56" i="1" l="1"/>
  <c r="G56" i="1"/>
  <c r="I49" i="1"/>
  <c r="H49" i="1"/>
  <c r="E49" i="1"/>
  <c r="D49" i="1"/>
  <c r="I22" i="1"/>
  <c r="I23" i="1"/>
  <c r="I25" i="1"/>
  <c r="I26" i="1"/>
  <c r="I28" i="1"/>
  <c r="I29" i="1"/>
  <c r="I32" i="1"/>
  <c r="I33" i="1"/>
  <c r="I34" i="1"/>
  <c r="I35" i="1"/>
  <c r="I37" i="1"/>
  <c r="I39" i="1"/>
  <c r="I42" i="1"/>
  <c r="I43" i="1"/>
  <c r="I45" i="1"/>
  <c r="I48" i="1"/>
  <c r="I50" i="1"/>
  <c r="I51" i="1"/>
  <c r="H22" i="1"/>
  <c r="H23" i="1"/>
  <c r="H25" i="1"/>
  <c r="H26" i="1"/>
  <c r="H28" i="1"/>
  <c r="H29" i="1"/>
  <c r="H32" i="1"/>
  <c r="H33" i="1"/>
  <c r="H34" i="1"/>
  <c r="H35" i="1"/>
  <c r="H37" i="1"/>
  <c r="H39" i="1"/>
  <c r="H42" i="1"/>
  <c r="H43" i="1"/>
  <c r="H45" i="1"/>
  <c r="H48" i="1"/>
  <c r="H50" i="1"/>
  <c r="H51" i="1"/>
  <c r="E22" i="1"/>
  <c r="E23" i="1"/>
  <c r="E25" i="1"/>
  <c r="E26" i="1"/>
  <c r="E28" i="1"/>
  <c r="E29" i="1"/>
  <c r="E32" i="1"/>
  <c r="E33" i="1"/>
  <c r="E34" i="1"/>
  <c r="E35" i="1"/>
  <c r="E37" i="1"/>
  <c r="E39" i="1"/>
  <c r="E41" i="1"/>
  <c r="E42" i="1"/>
  <c r="E43" i="1"/>
  <c r="E45" i="1"/>
  <c r="E48" i="1"/>
  <c r="E50" i="1"/>
  <c r="E51" i="1"/>
  <c r="D22" i="1"/>
  <c r="D23" i="1"/>
  <c r="D25" i="1"/>
  <c r="D26" i="1"/>
  <c r="D28" i="1"/>
  <c r="D29" i="1"/>
  <c r="D32" i="1"/>
  <c r="D33" i="1"/>
  <c r="D34" i="1"/>
  <c r="D35" i="1"/>
  <c r="D37" i="1"/>
  <c r="D39" i="1"/>
  <c r="D41" i="1"/>
  <c r="D42" i="1"/>
  <c r="D43" i="1"/>
  <c r="D45" i="1"/>
  <c r="D48" i="1"/>
  <c r="D50" i="1"/>
  <c r="D51" i="1"/>
  <c r="I54" i="1"/>
  <c r="I53" i="1"/>
  <c r="E53" i="1"/>
  <c r="E54" i="1"/>
  <c r="H54" i="1"/>
  <c r="H53" i="1"/>
  <c r="I19" i="1"/>
  <c r="H19" i="1"/>
  <c r="E19" i="1"/>
  <c r="D53" i="1"/>
  <c r="D54" i="1"/>
  <c r="D19" i="1"/>
  <c r="D56" i="1" l="1"/>
  <c r="I56" i="1"/>
  <c r="H56" i="1"/>
</calcChain>
</file>

<file path=xl/sharedStrings.xml><?xml version="1.0" encoding="utf-8"?>
<sst xmlns="http://schemas.openxmlformats.org/spreadsheetml/2006/main" count="148" uniqueCount="53">
  <si>
    <t>Diferencia (PTA menos MSMR)</t>
  </si>
  <si>
    <t>INDICE DE SOLVENCIA</t>
  </si>
  <si>
    <t>INDICE DE LIQUIDEZ</t>
  </si>
  <si>
    <t>Diferencia (DLGFL menos LMR)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</si>
  <si>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</si>
  <si>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</si>
  <si>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</si>
  <si>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</si>
  <si>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</si>
  <si>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</si>
  <si>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</si>
  <si>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</si>
  <si>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</si>
  <si>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</si>
  <si>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</si>
  <si>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Humano Seguros, S. A.</t>
  </si>
  <si>
    <t>La Colonial,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</si>
  <si>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</si>
  <si>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</si>
  <si>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</si>
  <si>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</si>
  <si>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</si>
  <si>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</si>
  <si>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APS, S. R. L.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</si>
  <si>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</si>
  <si>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</si>
  <si>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</si>
  <si>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</si>
  <si>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</si>
  <si>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</si>
  <si>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</si>
  <si>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</si>
  <si>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</si>
  <si>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</si>
  <si>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</si>
  <si>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</si>
  <si>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</si>
  <si>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</si>
  <si>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</si>
  <si>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</si>
  <si>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</si>
  <si>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</si>
  <si>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</si>
  <si>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Seguros Yunen, S.A.</t>
  </si>
  <si>
    <t>Futuro Seguros, S.A.</t>
  </si>
  <si>
    <t>Seguros La Internacional, S. A.</t>
  </si>
  <si>
    <t>Periodo con cierre al 30 de junio de 2022</t>
  </si>
  <si>
    <t>Mapfre BHD Compañía de Seguros, S. A.</t>
  </si>
  <si>
    <t>Hylseg Seguros, S. A.</t>
  </si>
  <si>
    <t>Rehsa Compañía de Seguros y Reaseguros, S. A.</t>
  </si>
  <si>
    <t xml:space="preserve">Reaseguradora Santo Domingo, S. A. </t>
  </si>
  <si>
    <t>N/R</t>
  </si>
  <si>
    <t>Patria , S. A., Compañía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</si>
</sst>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3" fontId="5" fillId="0" borderId="0" xfId="1" applyNumberFormat="1" applyFont="1" applyBorder="1"/>
    <xf numFmtId="164" fontId="5" fillId="0" borderId="0" xfId="1" applyFont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43" fontId="8" fillId="3" borderId="12" xfId="0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164" fontId="5" fillId="6" borderId="5" xfId="1" applyFont="1" applyFill="1" applyBorder="1"/>
    <xf numFmtId="164" fontId="5" fillId="6" borderId="6" xfId="1" applyFont="1" applyFill="1" applyBorder="1"/>
    <xf numFmtId="0" fontId="5" fillId="6" borderId="0" xfId="0" applyFont="1" applyFill="1" applyBorder="1"/>
    <xf numFmtId="3" fontId="5" fillId="6" borderId="0" xfId="1" applyNumberFormat="1" applyFont="1" applyFill="1" applyBorder="1"/>
    <xf numFmtId="164" fontId="5" fillId="6" borderId="0" xfId="1" applyFont="1" applyFill="1" applyBorder="1"/>
    <xf numFmtId="164" fontId="5" fillId="6" borderId="9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3" fontId="5" fillId="6" borderId="0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5" fillId="6" borderId="4" xfId="1" applyNumberFormat="1" applyFont="1" applyFill="1" applyBorder="1" applyAlignment="1">
      <alignment horizontal="center"/>
    </xf>
    <xf numFmtId="3" fontId="5" fillId="6" borderId="8" xfId="1" applyNumberFormat="1" applyFont="1" applyFill="1" applyBorder="1" applyAlignment="1">
      <alignment horizontal="center"/>
    </xf>
    <xf numFmtId="0" fontId="5" fillId="6" borderId="17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3" fontId="5" fillId="6" borderId="3" xfId="1" applyNumberFormat="1" applyFont="1" applyFill="1" applyBorder="1" applyAlignment="1">
      <alignment horizontal="center"/>
    </xf>
    <xf numFmtId="3" fontId="5" fillId="6" borderId="16" xfId="1" applyNumberFormat="1" applyFont="1" applyFill="1" applyBorder="1" applyAlignment="1">
      <alignment horizontal="center"/>
    </xf>
    <xf numFmtId="3" fontId="5" fillId="6" borderId="7" xfId="1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3" fontId="5" fillId="6" borderId="16" xfId="1" applyNumberFormat="1" applyFont="1" applyFill="1" applyBorder="1" applyAlignment="1">
      <alignment horizontal="center" vertical="center"/>
    </xf>
    <xf numFmtId="3" fontId="5" fillId="6" borderId="1" xfId="1" applyNumberFormat="1" applyFont="1" applyFill="1" applyBorder="1" applyAlignment="1">
      <alignment horizontal="center" vertical="center"/>
    </xf>
    <xf numFmtId="164" fontId="5" fillId="6" borderId="6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2"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508000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1" dataDxfId="21" totalsRowDxfId="20" headerRowBorderDxfId="0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0" totalsRowDxfId="19"/>
    <tableColumn id="2" xr3:uid="{00000000-0010-0000-0000-000002000000}" name="Patrimonio Técnico Ajustado" dataDxfId="9" totalsRowDxfId="18"/>
    <tableColumn id="3" xr3:uid="{00000000-0010-0000-0000-000003000000}" name="Margen de Solvencia Mínima Requerida" dataDxfId="8" totalsRowDxfId="17"/>
    <tableColumn id="4" xr3:uid="{00000000-0010-0000-0000-000004000000}" name="Diferencia (PTA menos MSMR)" dataDxfId="7" totalsRowDxfId="16"/>
    <tableColumn id="5" xr3:uid="{00000000-0010-0000-0000-000005000000}" name="Índice debe ser mayor o igual que 1" dataDxfId="6" totalsRowDxfId="15"/>
    <tableColumn id="6" xr3:uid="{00000000-0010-0000-0000-000006000000}" name="Disponibilidad Libre de Gravamen y Fácil Liquidez" dataDxfId="5" totalsRowDxfId="14"/>
    <tableColumn id="7" xr3:uid="{00000000-0010-0000-0000-000007000000}" name="Liquidez Mínima Requerida" dataDxfId="4" totalsRowDxfId="13"/>
    <tableColumn id="8" xr3:uid="{00000000-0010-0000-0000-000008000000}" name="Diferencia (DLGFL menos LMR)" dataDxfId="3" totalsRowDxfId="12"/>
    <tableColumn id="9" xr3:uid="{00000000-0010-0000-0000-000009000000}" name="Índice debe ser igual o mayor que 1" totalsRowFunction="count" dataDxfId="2" totalsRow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zoomScale="30" zoomScaleNormal="40" zoomScaleSheetLayoutView="30" workbookViewId="0">
      <selection activeCell="B68" sqref="B68"/>
    </sheetView>
  </sheetViews>
  <sheetFormatPr defaultColWidth="9.109375" defaultRowHeight="25.8" x14ac:dyDescent="0.5"/>
  <cols>
    <col min="1" max="1" width="141.6640625" style="1" bestFit="1" customWidth="1"/>
    <col min="2" max="2" width="53.5546875" style="1" bestFit="1" customWidth="1"/>
    <col min="3" max="3" width="64.44140625" style="1" bestFit="1" customWidth="1"/>
    <col min="4" max="4" width="51.109375" style="1" bestFit="1" customWidth="1"/>
    <col min="5" max="5" width="66.88671875" style="1" bestFit="1" customWidth="1"/>
    <col min="6" max="6" width="78.6640625" style="1" bestFit="1" customWidth="1"/>
    <col min="7" max="7" width="54.44140625" style="1" bestFit="1" customWidth="1"/>
    <col min="8" max="8" width="55.88671875" style="1" customWidth="1"/>
    <col min="9" max="9" width="60.5546875" style="1" bestFit="1" customWidth="1"/>
    <col min="10" max="16384" width="9.109375" style="1"/>
  </cols>
  <sheetData>
    <row r="1" spans="1:9" ht="46.2" x14ac:dyDescent="0.85">
      <c r="A1" s="5"/>
      <c r="B1" s="5"/>
      <c r="C1" s="5"/>
      <c r="D1" s="5"/>
      <c r="E1" s="5"/>
      <c r="F1" s="5"/>
      <c r="G1" s="5"/>
      <c r="H1" s="5"/>
      <c r="I1" s="5"/>
    </row>
    <row r="2" spans="1:9" ht="46.2" x14ac:dyDescent="0.85">
      <c r="A2" s="5"/>
      <c r="B2" s="5"/>
      <c r="C2" s="5"/>
      <c r="D2" s="5"/>
      <c r="E2" s="5"/>
      <c r="F2" s="5"/>
      <c r="G2" s="5"/>
      <c r="H2" s="5"/>
      <c r="I2" s="5"/>
    </row>
    <row r="3" spans="1:9" ht="46.2" x14ac:dyDescent="0.85">
      <c r="A3" s="5"/>
      <c r="B3" s="5"/>
      <c r="C3" s="5"/>
      <c r="D3" s="5"/>
      <c r="E3" s="5"/>
      <c r="F3" s="5"/>
      <c r="G3" s="5"/>
      <c r="H3" s="5"/>
      <c r="I3" s="5"/>
    </row>
    <row r="4" spans="1:9" ht="46.2" x14ac:dyDescent="0.85">
      <c r="A4" s="5"/>
      <c r="B4" s="5"/>
      <c r="C4" s="5"/>
      <c r="D4" s="5"/>
      <c r="E4" s="5"/>
      <c r="F4" s="5"/>
      <c r="G4" s="5"/>
      <c r="H4" s="5"/>
      <c r="I4" s="5"/>
    </row>
    <row r="5" spans="1:9" ht="46.2" x14ac:dyDescent="0.85">
      <c r="A5" s="5"/>
      <c r="B5" s="5"/>
      <c r="C5" s="5"/>
      <c r="D5" s="5"/>
      <c r="E5" s="5"/>
      <c r="F5" s="5"/>
      <c r="G5" s="5"/>
      <c r="H5" s="5"/>
      <c r="I5" s="5"/>
    </row>
    <row r="6" spans="1:9" ht="46.2" x14ac:dyDescent="0.85">
      <c r="A6" s="5"/>
      <c r="B6" s="5"/>
      <c r="C6" s="5"/>
      <c r="D6" s="5"/>
      <c r="E6" s="5"/>
      <c r="F6" s="5"/>
      <c r="G6" s="5"/>
      <c r="H6" s="5"/>
      <c r="I6" s="5"/>
    </row>
    <row r="7" spans="1:9" ht="46.2" x14ac:dyDescent="0.85">
      <c r="A7" s="5"/>
      <c r="B7" s="5"/>
      <c r="C7" s="5"/>
      <c r="D7" s="5"/>
      <c r="E7" s="5"/>
      <c r="F7" s="5"/>
      <c r="G7" s="5"/>
      <c r="H7" s="5"/>
      <c r="I7" s="5"/>
    </row>
    <row r="8" spans="1:9" ht="46.2" x14ac:dyDescent="0.85">
      <c r="A8" s="5"/>
      <c r="B8" s="5"/>
      <c r="C8" s="5"/>
      <c r="D8" s="5"/>
      <c r="E8" s="5"/>
      <c r="F8" s="5"/>
      <c r="G8" s="5"/>
      <c r="H8" s="5"/>
      <c r="I8" s="5"/>
    </row>
    <row r="9" spans="1:9" ht="46.2" x14ac:dyDescent="0.85">
      <c r="A9" s="22"/>
      <c r="B9" s="22"/>
      <c r="C9" s="22"/>
      <c r="D9" s="22"/>
      <c r="E9" s="22"/>
      <c r="F9" s="22"/>
      <c r="G9" s="22"/>
      <c r="H9" s="22"/>
      <c r="I9" s="22"/>
    </row>
    <row r="10" spans="1:9" s="4" customFormat="1" ht="46.2" x14ac:dyDescent="0.85">
      <c r="A10" s="23" t="s">
        <v>30</v>
      </c>
      <c r="B10" s="23"/>
      <c r="C10" s="23"/>
      <c r="D10" s="23"/>
      <c r="E10" s="23"/>
      <c r="F10" s="23"/>
      <c r="G10" s="23"/>
      <c r="H10" s="23"/>
      <c r="I10" s="23"/>
    </row>
    <row r="11" spans="1:9" s="4" customFormat="1" ht="46.2" x14ac:dyDescent="0.85">
      <c r="A11" s="23" t="s">
        <v>33</v>
      </c>
      <c r="B11" s="23"/>
      <c r="C11" s="23"/>
      <c r="D11" s="23"/>
      <c r="E11" s="23"/>
      <c r="F11" s="23"/>
      <c r="G11" s="23"/>
      <c r="H11" s="23"/>
      <c r="I11" s="23"/>
    </row>
    <row r="12" spans="1:9" s="4" customFormat="1" ht="46.2" x14ac:dyDescent="0.85">
      <c r="A12" s="23"/>
      <c r="B12" s="23"/>
      <c r="C12" s="23"/>
      <c r="D12" s="23"/>
      <c r="E12" s="23"/>
      <c r="F12" s="23"/>
      <c r="G12" s="23"/>
      <c r="H12" s="23"/>
      <c r="I12" s="23"/>
    </row>
    <row r="13" spans="1:9" s="4" customFormat="1" ht="46.2" x14ac:dyDescent="0.85">
      <c r="A13" s="23" t="s">
        <v>46</v>
      </c>
      <c r="B13" s="23"/>
      <c r="C13" s="23"/>
      <c r="D13" s="23"/>
      <c r="E13" s="23"/>
      <c r="F13" s="23"/>
      <c r="G13" s="23"/>
      <c r="H13" s="23"/>
      <c r="I13" s="23"/>
    </row>
    <row r="14" spans="1:9" s="4" customFormat="1" ht="46.2" x14ac:dyDescent="0.85">
      <c r="A14" s="22" t="s">
        <v>31</v>
      </c>
      <c r="B14" s="22"/>
      <c r="C14" s="22"/>
      <c r="D14" s="22"/>
      <c r="E14" s="22"/>
      <c r="F14" s="22"/>
      <c r="G14" s="22"/>
      <c r="H14" s="22"/>
      <c r="I14" s="22"/>
    </row>
    <row r="15" spans="1:9" ht="46.8" thickBot="1" x14ac:dyDescent="0.9">
      <c r="A15" s="5"/>
      <c r="B15" s="5"/>
      <c r="C15" s="5"/>
      <c r="D15" s="5"/>
      <c r="E15" s="5"/>
      <c r="F15" s="5"/>
      <c r="G15" s="5"/>
      <c r="H15" s="5"/>
      <c r="I15" s="5"/>
    </row>
    <row r="16" spans="1:9" ht="46.8" thickBot="1" x14ac:dyDescent="0.9">
      <c r="A16" s="6"/>
      <c r="B16" s="24" t="s">
        <v>1</v>
      </c>
      <c r="C16" s="25"/>
      <c r="D16" s="25"/>
      <c r="E16" s="26"/>
      <c r="F16" s="24" t="s">
        <v>2</v>
      </c>
      <c r="G16" s="25"/>
      <c r="H16" s="25"/>
      <c r="I16" s="26"/>
    </row>
    <row r="17" spans="1:9" s="3" customFormat="1" ht="93" thickBot="1" x14ac:dyDescent="0.35">
      <c r="A17" s="7" t="s">
        <v>29</v>
      </c>
      <c r="B17" s="40" t="s">
        <v>34</v>
      </c>
      <c r="C17" s="30" t="s">
        <v>35</v>
      </c>
      <c r="D17" s="30" t="s">
        <v>0</v>
      </c>
      <c r="E17" s="31" t="s">
        <v>36</v>
      </c>
      <c r="F17" s="40" t="s">
        <v>37</v>
      </c>
      <c r="G17" s="30" t="s">
        <v>38</v>
      </c>
      <c r="H17" s="30" t="s">
        <v>3</v>
      </c>
      <c r="I17" s="31" t="s">
        <v>39</v>
      </c>
    </row>
    <row r="18" spans="1:9" ht="46.2" hidden="1" x14ac:dyDescent="0.85">
      <c r="A18" s="6"/>
      <c r="B18" s="6"/>
      <c r="C18" s="6"/>
      <c r="D18" s="6"/>
      <c r="E18" s="6"/>
      <c r="F18" s="6"/>
      <c r="G18" s="6"/>
      <c r="H18" s="6"/>
      <c r="I18" s="6"/>
    </row>
    <row r="19" spans="1:9" ht="46.2" x14ac:dyDescent="0.85">
      <c r="A19" s="34" t="s">
        <v>44</v>
      </c>
      <c r="B19" s="37">
        <v>41995996</v>
      </c>
      <c r="C19" s="32">
        <v>37903508.32</v>
      </c>
      <c r="D19" s="32">
        <f>B19-C19</f>
        <v>4092487.6799999997</v>
      </c>
      <c r="E19" s="16">
        <f>B19/C19</f>
        <v>1.107971210618532</v>
      </c>
      <c r="F19" s="37">
        <v>95824627.910000011</v>
      </c>
      <c r="G19" s="32">
        <v>38706649</v>
      </c>
      <c r="H19" s="32">
        <f>F19-G19</f>
        <v>57117978.910000011</v>
      </c>
      <c r="I19" s="16">
        <f>F19/G19</f>
        <v>2.4756632357918664</v>
      </c>
    </row>
    <row r="20" spans="1:9" ht="46.2" x14ac:dyDescent="0.85">
      <c r="A20" s="35" t="s">
        <v>4</v>
      </c>
      <c r="B20" s="41" t="s">
        <v>51</v>
      </c>
      <c r="C20" s="42" t="s">
        <v>51</v>
      </c>
      <c r="D20" s="42" t="s">
        <v>51</v>
      </c>
      <c r="E20" s="43" t="s">
        <v>51</v>
      </c>
      <c r="F20" s="41" t="s">
        <v>51</v>
      </c>
      <c r="G20" s="42" t="s">
        <v>51</v>
      </c>
      <c r="H20" s="42" t="s">
        <v>51</v>
      </c>
      <c r="I20" s="43" t="s">
        <v>51</v>
      </c>
    </row>
    <row r="21" spans="1:9" s="13" customFormat="1" ht="46.2" x14ac:dyDescent="0.85">
      <c r="A21" s="35" t="s">
        <v>5</v>
      </c>
      <c r="B21" s="41" t="s">
        <v>51</v>
      </c>
      <c r="C21" s="42" t="s">
        <v>51</v>
      </c>
      <c r="D21" s="42" t="s">
        <v>51</v>
      </c>
      <c r="E21" s="43" t="s">
        <v>51</v>
      </c>
      <c r="F21" s="41" t="s">
        <v>51</v>
      </c>
      <c r="G21" s="42" t="s">
        <v>51</v>
      </c>
      <c r="H21" s="42" t="s">
        <v>51</v>
      </c>
      <c r="I21" s="43" t="s">
        <v>51</v>
      </c>
    </row>
    <row r="22" spans="1:9" ht="46.2" x14ac:dyDescent="0.85">
      <c r="A22" s="35" t="s">
        <v>40</v>
      </c>
      <c r="B22" s="38">
        <v>126923970.10999981</v>
      </c>
      <c r="C22" s="15">
        <v>168870663.81</v>
      </c>
      <c r="D22" s="15">
        <f t="shared" ref="D22:D54" si="0">B22-C22</f>
        <v>-41946693.700000197</v>
      </c>
      <c r="E22" s="17">
        <f t="shared" ref="E22:E51" si="1">B22/C22</f>
        <v>0.75160461412530888</v>
      </c>
      <c r="F22" s="38">
        <v>261411488.75</v>
      </c>
      <c r="G22" s="15">
        <v>161822255.35999998</v>
      </c>
      <c r="H22" s="15">
        <f t="shared" ref="H22:H51" si="2">F22-G22</f>
        <v>99589233.390000015</v>
      </c>
      <c r="I22" s="17">
        <f t="shared" ref="I22:I51" si="3">F22/G22</f>
        <v>1.6154235903364931</v>
      </c>
    </row>
    <row r="23" spans="1:9" ht="46.2" x14ac:dyDescent="0.85">
      <c r="A23" s="35" t="s">
        <v>6</v>
      </c>
      <c r="B23" s="38">
        <v>52643576</v>
      </c>
      <c r="C23" s="15">
        <v>40839563</v>
      </c>
      <c r="D23" s="15">
        <f t="shared" si="0"/>
        <v>11804013</v>
      </c>
      <c r="E23" s="17">
        <f t="shared" si="1"/>
        <v>1.2890337734514936</v>
      </c>
      <c r="F23" s="38">
        <v>49080946</v>
      </c>
      <c r="G23" s="15">
        <v>47232617</v>
      </c>
      <c r="H23" s="15">
        <f t="shared" si="2"/>
        <v>1848329</v>
      </c>
      <c r="I23" s="17">
        <f t="shared" si="3"/>
        <v>1.0391324706822829</v>
      </c>
    </row>
    <row r="24" spans="1:9" s="13" customFormat="1" ht="46.2" x14ac:dyDescent="0.85">
      <c r="A24" s="35" t="s">
        <v>7</v>
      </c>
      <c r="B24" s="41" t="s">
        <v>51</v>
      </c>
      <c r="C24" s="42" t="s">
        <v>51</v>
      </c>
      <c r="D24" s="42" t="s">
        <v>51</v>
      </c>
      <c r="E24" s="43" t="s">
        <v>51</v>
      </c>
      <c r="F24" s="41" t="s">
        <v>51</v>
      </c>
      <c r="G24" s="42" t="s">
        <v>51</v>
      </c>
      <c r="H24" s="42" t="s">
        <v>51</v>
      </c>
      <c r="I24" s="43" t="s">
        <v>51</v>
      </c>
    </row>
    <row r="25" spans="1:9" ht="46.2" x14ac:dyDescent="0.85">
      <c r="A25" s="35" t="s">
        <v>8</v>
      </c>
      <c r="B25" s="38">
        <v>75590345.210000038</v>
      </c>
      <c r="C25" s="15">
        <v>136334398.34</v>
      </c>
      <c r="D25" s="15">
        <f t="shared" si="0"/>
        <v>-60744053.129999965</v>
      </c>
      <c r="E25" s="17">
        <f t="shared" si="1"/>
        <v>0.5544480786242052</v>
      </c>
      <c r="F25" s="38">
        <v>216448573.12</v>
      </c>
      <c r="G25" s="15">
        <v>188348417.57000005</v>
      </c>
      <c r="H25" s="15">
        <f t="shared" si="2"/>
        <v>28100155.549999952</v>
      </c>
      <c r="I25" s="17">
        <f t="shared" si="3"/>
        <v>1.1491924164404326</v>
      </c>
    </row>
    <row r="26" spans="1:9" ht="46.2" x14ac:dyDescent="0.85">
      <c r="A26" s="35" t="s">
        <v>9</v>
      </c>
      <c r="B26" s="38">
        <v>62566228</v>
      </c>
      <c r="C26" s="15">
        <v>52513174</v>
      </c>
      <c r="D26" s="15">
        <f t="shared" si="0"/>
        <v>10053054</v>
      </c>
      <c r="E26" s="17">
        <f t="shared" si="1"/>
        <v>1.1914387045048924</v>
      </c>
      <c r="F26" s="38">
        <v>162112586</v>
      </c>
      <c r="G26" s="15">
        <v>30535962</v>
      </c>
      <c r="H26" s="15">
        <f t="shared" si="2"/>
        <v>131576624</v>
      </c>
      <c r="I26" s="17">
        <f t="shared" si="3"/>
        <v>5.3089071174505653</v>
      </c>
    </row>
    <row r="27" spans="1:9" s="13" customFormat="1" ht="46.2" x14ac:dyDescent="0.85">
      <c r="A27" s="35" t="s">
        <v>10</v>
      </c>
      <c r="B27" s="41" t="s">
        <v>51</v>
      </c>
      <c r="C27" s="42" t="s">
        <v>51</v>
      </c>
      <c r="D27" s="42" t="s">
        <v>51</v>
      </c>
      <c r="E27" s="43" t="s">
        <v>51</v>
      </c>
      <c r="F27" s="41" t="s">
        <v>51</v>
      </c>
      <c r="G27" s="42" t="s">
        <v>51</v>
      </c>
      <c r="H27" s="42" t="s">
        <v>51</v>
      </c>
      <c r="I27" s="43" t="s">
        <v>51</v>
      </c>
    </row>
    <row r="28" spans="1:9" ht="46.2" x14ac:dyDescent="0.85">
      <c r="A28" s="35" t="s">
        <v>11</v>
      </c>
      <c r="B28" s="38">
        <v>805437146</v>
      </c>
      <c r="C28" s="15">
        <v>73865882</v>
      </c>
      <c r="D28" s="15">
        <f t="shared" si="0"/>
        <v>731571264</v>
      </c>
      <c r="E28" s="17">
        <f t="shared" si="1"/>
        <v>10.904048312859786</v>
      </c>
      <c r="F28" s="38">
        <v>769510512</v>
      </c>
      <c r="G28" s="15">
        <v>9946679</v>
      </c>
      <c r="H28" s="15">
        <f t="shared" si="2"/>
        <v>759563833</v>
      </c>
      <c r="I28" s="17">
        <f t="shared" si="3"/>
        <v>77.363561445986136</v>
      </c>
    </row>
    <row r="29" spans="1:9" ht="46.2" x14ac:dyDescent="0.85">
      <c r="A29" s="35" t="s">
        <v>12</v>
      </c>
      <c r="B29" s="38">
        <v>178154609</v>
      </c>
      <c r="C29" s="15">
        <v>142248610</v>
      </c>
      <c r="D29" s="15">
        <f t="shared" si="0"/>
        <v>35905999</v>
      </c>
      <c r="E29" s="17">
        <f t="shared" si="1"/>
        <v>1.2524172222139816</v>
      </c>
      <c r="F29" s="38">
        <v>230699942.34999999</v>
      </c>
      <c r="G29" s="15">
        <v>148121745.49999997</v>
      </c>
      <c r="H29" s="15">
        <f t="shared" si="2"/>
        <v>82578196.850000024</v>
      </c>
      <c r="I29" s="17">
        <f t="shared" si="3"/>
        <v>1.5575021855923243</v>
      </c>
    </row>
    <row r="30" spans="1:9" s="13" customFormat="1" ht="46.2" x14ac:dyDescent="0.85">
      <c r="A30" s="35" t="s">
        <v>41</v>
      </c>
      <c r="B30" s="41" t="s">
        <v>51</v>
      </c>
      <c r="C30" s="42" t="s">
        <v>51</v>
      </c>
      <c r="D30" s="42" t="s">
        <v>51</v>
      </c>
      <c r="E30" s="43" t="s">
        <v>51</v>
      </c>
      <c r="F30" s="41" t="s">
        <v>51</v>
      </c>
      <c r="G30" s="42" t="s">
        <v>51</v>
      </c>
      <c r="H30" s="42" t="s">
        <v>51</v>
      </c>
      <c r="I30" s="43" t="s">
        <v>51</v>
      </c>
    </row>
    <row r="31" spans="1:9" s="13" customFormat="1" ht="46.2" x14ac:dyDescent="0.85">
      <c r="A31" s="35" t="s">
        <v>13</v>
      </c>
      <c r="B31" s="41" t="s">
        <v>51</v>
      </c>
      <c r="C31" s="42" t="s">
        <v>51</v>
      </c>
      <c r="D31" s="42" t="s">
        <v>51</v>
      </c>
      <c r="E31" s="43" t="s">
        <v>51</v>
      </c>
      <c r="F31" s="41" t="s">
        <v>51</v>
      </c>
      <c r="G31" s="42" t="s">
        <v>51</v>
      </c>
      <c r="H31" s="42" t="s">
        <v>51</v>
      </c>
      <c r="I31" s="43" t="s">
        <v>51</v>
      </c>
    </row>
    <row r="32" spans="1:9" ht="46.2" x14ac:dyDescent="0.85">
      <c r="A32" s="35" t="s">
        <v>14</v>
      </c>
      <c r="B32" s="38">
        <v>546827498.32999992</v>
      </c>
      <c r="C32" s="15">
        <v>147876142.29000002</v>
      </c>
      <c r="D32" s="15">
        <f t="shared" si="0"/>
        <v>398951356.0399999</v>
      </c>
      <c r="E32" s="17">
        <f t="shared" si="1"/>
        <v>3.6978750585582363</v>
      </c>
      <c r="F32" s="38">
        <v>680327297.25</v>
      </c>
      <c r="G32" s="15">
        <v>664057654.8100003</v>
      </c>
      <c r="H32" s="15">
        <f t="shared" si="2"/>
        <v>16269642.4399997</v>
      </c>
      <c r="I32" s="17">
        <f t="shared" si="3"/>
        <v>1.0245003462005942</v>
      </c>
    </row>
    <row r="33" spans="1:9" s="14" customFormat="1" ht="46.2" x14ac:dyDescent="0.85">
      <c r="A33" s="35" t="s">
        <v>48</v>
      </c>
      <c r="B33" s="38">
        <v>12304936</v>
      </c>
      <c r="C33" s="15">
        <v>3505927</v>
      </c>
      <c r="D33" s="15">
        <f t="shared" si="0"/>
        <v>8799009</v>
      </c>
      <c r="E33" s="17">
        <f t="shared" si="1"/>
        <v>3.5097524848634896</v>
      </c>
      <c r="F33" s="38">
        <v>10530152</v>
      </c>
      <c r="G33" s="15">
        <v>7291991</v>
      </c>
      <c r="H33" s="15">
        <f t="shared" si="2"/>
        <v>3238161</v>
      </c>
      <c r="I33" s="17">
        <f t="shared" si="3"/>
        <v>1.4440708991549771</v>
      </c>
    </row>
    <row r="34" spans="1:9" ht="46.2" x14ac:dyDescent="0.85">
      <c r="A34" s="35" t="s">
        <v>15</v>
      </c>
      <c r="B34" s="38">
        <v>3179781165.4000001</v>
      </c>
      <c r="C34" s="15">
        <v>1732664623.8200002</v>
      </c>
      <c r="D34" s="15">
        <f t="shared" si="0"/>
        <v>1447116541.5799999</v>
      </c>
      <c r="E34" s="17">
        <f t="shared" si="1"/>
        <v>1.8351971418389941</v>
      </c>
      <c r="F34" s="38">
        <v>3152536085.5100002</v>
      </c>
      <c r="G34" s="15">
        <v>2101541012.0100002</v>
      </c>
      <c r="H34" s="15">
        <f t="shared" si="2"/>
        <v>1050995073.5</v>
      </c>
      <c r="I34" s="17">
        <f t="shared" si="3"/>
        <v>1.5001068584879935</v>
      </c>
    </row>
    <row r="35" spans="1:9" ht="46.2" x14ac:dyDescent="0.85">
      <c r="A35" s="35" t="s">
        <v>16</v>
      </c>
      <c r="B35" s="38">
        <v>2180182086</v>
      </c>
      <c r="C35" s="15">
        <v>977565270</v>
      </c>
      <c r="D35" s="15">
        <f t="shared" si="0"/>
        <v>1202616816</v>
      </c>
      <c r="E35" s="17">
        <f t="shared" si="1"/>
        <v>2.230216388517976</v>
      </c>
      <c r="F35" s="38">
        <v>2845437299</v>
      </c>
      <c r="G35" s="15">
        <v>1497208973</v>
      </c>
      <c r="H35" s="15">
        <f t="shared" si="2"/>
        <v>1348228326</v>
      </c>
      <c r="I35" s="17">
        <f t="shared" si="3"/>
        <v>1.9004944201600107</v>
      </c>
    </row>
    <row r="36" spans="1:9" s="13" customFormat="1" ht="46.2" x14ac:dyDescent="0.85">
      <c r="A36" s="35" t="s">
        <v>17</v>
      </c>
      <c r="B36" s="41" t="s">
        <v>51</v>
      </c>
      <c r="C36" s="42" t="s">
        <v>51</v>
      </c>
      <c r="D36" s="42" t="s">
        <v>51</v>
      </c>
      <c r="E36" s="43" t="s">
        <v>51</v>
      </c>
      <c r="F36" s="41" t="s">
        <v>51</v>
      </c>
      <c r="G36" s="42" t="s">
        <v>51</v>
      </c>
      <c r="H36" s="42" t="s">
        <v>51</v>
      </c>
      <c r="I36" s="43" t="s">
        <v>51</v>
      </c>
    </row>
    <row r="37" spans="1:9" ht="46.2" x14ac:dyDescent="0.85">
      <c r="A37" s="35" t="s">
        <v>47</v>
      </c>
      <c r="B37" s="38">
        <v>3672123220</v>
      </c>
      <c r="C37" s="15">
        <v>1218346589</v>
      </c>
      <c r="D37" s="15">
        <f t="shared" si="0"/>
        <v>2453776631</v>
      </c>
      <c r="E37" s="17">
        <f t="shared" si="1"/>
        <v>3.0140218334866615</v>
      </c>
      <c r="F37" s="38">
        <v>8349678296</v>
      </c>
      <c r="G37" s="15">
        <v>5744595492</v>
      </c>
      <c r="H37" s="15">
        <f t="shared" si="2"/>
        <v>2605082804</v>
      </c>
      <c r="I37" s="17">
        <f t="shared" si="3"/>
        <v>1.4534841152223639</v>
      </c>
    </row>
    <row r="38" spans="1:9" s="13" customFormat="1" ht="46.2" x14ac:dyDescent="0.85">
      <c r="A38" s="35" t="s">
        <v>18</v>
      </c>
      <c r="B38" s="41" t="s">
        <v>51</v>
      </c>
      <c r="C38" s="42" t="s">
        <v>51</v>
      </c>
      <c r="D38" s="42" t="s">
        <v>51</v>
      </c>
      <c r="E38" s="43" t="s">
        <v>51</v>
      </c>
      <c r="F38" s="41" t="s">
        <v>51</v>
      </c>
      <c r="G38" s="42" t="s">
        <v>51</v>
      </c>
      <c r="H38" s="42" t="s">
        <v>51</v>
      </c>
      <c r="I38" s="43" t="s">
        <v>51</v>
      </c>
    </row>
    <row r="39" spans="1:9" ht="46.2" x14ac:dyDescent="0.85">
      <c r="A39" s="35" t="s">
        <v>19</v>
      </c>
      <c r="B39" s="38">
        <v>38408624</v>
      </c>
      <c r="C39" s="15">
        <v>70458507</v>
      </c>
      <c r="D39" s="15">
        <f t="shared" si="0"/>
        <v>-32049883</v>
      </c>
      <c r="E39" s="17">
        <f t="shared" si="1"/>
        <v>0.54512401178185621</v>
      </c>
      <c r="F39" s="38">
        <v>148084438</v>
      </c>
      <c r="G39" s="15">
        <v>114439460</v>
      </c>
      <c r="H39" s="15">
        <f t="shared" si="2"/>
        <v>33644978</v>
      </c>
      <c r="I39" s="17">
        <f t="shared" si="3"/>
        <v>1.2939980492742627</v>
      </c>
    </row>
    <row r="40" spans="1:9" s="13" customFormat="1" ht="46.2" x14ac:dyDescent="0.85">
      <c r="A40" s="35" t="s">
        <v>52</v>
      </c>
      <c r="B40" s="41" t="s">
        <v>51</v>
      </c>
      <c r="C40" s="42" t="s">
        <v>51</v>
      </c>
      <c r="D40" s="42" t="s">
        <v>51</v>
      </c>
      <c r="E40" s="43" t="s">
        <v>51</v>
      </c>
      <c r="F40" s="41" t="s">
        <v>51</v>
      </c>
      <c r="G40" s="42" t="s">
        <v>51</v>
      </c>
      <c r="H40" s="42" t="s">
        <v>51</v>
      </c>
      <c r="I40" s="43" t="s">
        <v>51</v>
      </c>
    </row>
    <row r="41" spans="1:9" ht="46.2" x14ac:dyDescent="0.85">
      <c r="A41" s="35" t="s">
        <v>20</v>
      </c>
      <c r="B41" s="38">
        <v>64588066</v>
      </c>
      <c r="C41" s="15">
        <v>13546850</v>
      </c>
      <c r="D41" s="15">
        <f t="shared" si="0"/>
        <v>51041216</v>
      </c>
      <c r="E41" s="17">
        <f t="shared" si="1"/>
        <v>4.7677553084296349</v>
      </c>
      <c r="F41" s="38">
        <v>35330957</v>
      </c>
      <c r="G41" s="15">
        <v>5679917</v>
      </c>
      <c r="H41" s="15">
        <f t="shared" si="2"/>
        <v>29651040</v>
      </c>
      <c r="I41" s="17">
        <f t="shared" si="3"/>
        <v>6.220329804115095</v>
      </c>
    </row>
    <row r="42" spans="1:9" ht="46.2" x14ac:dyDescent="0.85">
      <c r="A42" s="35" t="s">
        <v>21</v>
      </c>
      <c r="B42" s="38">
        <v>1815597444</v>
      </c>
      <c r="C42" s="15">
        <v>811002328</v>
      </c>
      <c r="D42" s="15">
        <f t="shared" si="0"/>
        <v>1004595116</v>
      </c>
      <c r="E42" s="17">
        <f t="shared" si="1"/>
        <v>2.2387080546086917</v>
      </c>
      <c r="F42" s="38">
        <v>2337513979</v>
      </c>
      <c r="G42" s="15">
        <v>1189769861</v>
      </c>
      <c r="H42" s="15">
        <f t="shared" si="2"/>
        <v>1147744118</v>
      </c>
      <c r="I42" s="17">
        <f t="shared" si="3"/>
        <v>1.9646774184003304</v>
      </c>
    </row>
    <row r="43" spans="1:9" ht="46.2" x14ac:dyDescent="0.85">
      <c r="A43" s="35" t="s">
        <v>22</v>
      </c>
      <c r="B43" s="38">
        <v>432792719</v>
      </c>
      <c r="C43" s="15">
        <v>284763109</v>
      </c>
      <c r="D43" s="15">
        <f t="shared" si="0"/>
        <v>148029610</v>
      </c>
      <c r="E43" s="17">
        <f t="shared" si="1"/>
        <v>1.5198342247344967</v>
      </c>
      <c r="F43" s="38">
        <v>3396620822</v>
      </c>
      <c r="G43" s="15">
        <v>945090243</v>
      </c>
      <c r="H43" s="15">
        <f t="shared" si="2"/>
        <v>2451530579</v>
      </c>
      <c r="I43" s="17">
        <f t="shared" si="3"/>
        <v>3.5939645416485377</v>
      </c>
    </row>
    <row r="44" spans="1:9" s="13" customFormat="1" ht="46.2" x14ac:dyDescent="0.85">
      <c r="A44" s="35" t="s">
        <v>23</v>
      </c>
      <c r="B44" s="41" t="s">
        <v>51</v>
      </c>
      <c r="C44" s="42" t="s">
        <v>51</v>
      </c>
      <c r="D44" s="42" t="s">
        <v>51</v>
      </c>
      <c r="E44" s="43" t="s">
        <v>51</v>
      </c>
      <c r="F44" s="41" t="s">
        <v>51</v>
      </c>
      <c r="G44" s="42" t="s">
        <v>51</v>
      </c>
      <c r="H44" s="42" t="s">
        <v>51</v>
      </c>
      <c r="I44" s="43" t="s">
        <v>51</v>
      </c>
    </row>
    <row r="45" spans="1:9" ht="46.2" x14ac:dyDescent="0.85">
      <c r="A45" s="35" t="s">
        <v>24</v>
      </c>
      <c r="B45" s="38">
        <v>7176699844</v>
      </c>
      <c r="C45" s="15">
        <v>1496968279</v>
      </c>
      <c r="D45" s="15">
        <f t="shared" si="0"/>
        <v>5679731565</v>
      </c>
      <c r="E45" s="17">
        <f t="shared" si="1"/>
        <v>4.7941562588047333</v>
      </c>
      <c r="F45" s="38">
        <v>9160904745</v>
      </c>
      <c r="G45" s="15">
        <v>4995258643</v>
      </c>
      <c r="H45" s="15">
        <f t="shared" si="2"/>
        <v>4165646102</v>
      </c>
      <c r="I45" s="17">
        <f t="shared" si="3"/>
        <v>1.8339200028886271</v>
      </c>
    </row>
    <row r="46" spans="1:9" s="13" customFormat="1" ht="46.2" x14ac:dyDescent="0.85">
      <c r="A46" s="35" t="s">
        <v>45</v>
      </c>
      <c r="B46" s="41" t="s">
        <v>51</v>
      </c>
      <c r="C46" s="42" t="s">
        <v>51</v>
      </c>
      <c r="D46" s="42" t="s">
        <v>51</v>
      </c>
      <c r="E46" s="43" t="s">
        <v>51</v>
      </c>
      <c r="F46" s="41" t="s">
        <v>51</v>
      </c>
      <c r="G46" s="42" t="s">
        <v>51</v>
      </c>
      <c r="H46" s="42" t="s">
        <v>51</v>
      </c>
      <c r="I46" s="43" t="s">
        <v>51</v>
      </c>
    </row>
    <row r="47" spans="1:9" s="13" customFormat="1" ht="46.2" x14ac:dyDescent="0.85">
      <c r="A47" s="35" t="s">
        <v>42</v>
      </c>
      <c r="B47" s="41" t="s">
        <v>51</v>
      </c>
      <c r="C47" s="42" t="s">
        <v>51</v>
      </c>
      <c r="D47" s="42" t="s">
        <v>51</v>
      </c>
      <c r="E47" s="43" t="s">
        <v>51</v>
      </c>
      <c r="F47" s="41" t="s">
        <v>51</v>
      </c>
      <c r="G47" s="42" t="s">
        <v>51</v>
      </c>
      <c r="H47" s="42" t="s">
        <v>51</v>
      </c>
      <c r="I47" s="43" t="s">
        <v>51</v>
      </c>
    </row>
    <row r="48" spans="1:9" ht="46.2" x14ac:dyDescent="0.85">
      <c r="A48" s="35" t="s">
        <v>25</v>
      </c>
      <c r="B48" s="38">
        <v>4571084190</v>
      </c>
      <c r="C48" s="15">
        <v>3117543735</v>
      </c>
      <c r="D48" s="15">
        <f t="shared" si="0"/>
        <v>1453540455</v>
      </c>
      <c r="E48" s="17">
        <f t="shared" si="1"/>
        <v>1.4662454093847701</v>
      </c>
      <c r="F48" s="38">
        <v>11020450312</v>
      </c>
      <c r="G48" s="15">
        <v>7564673381</v>
      </c>
      <c r="H48" s="15">
        <f t="shared" si="2"/>
        <v>3455776931</v>
      </c>
      <c r="I48" s="17">
        <f t="shared" si="3"/>
        <v>1.4568309505179415</v>
      </c>
    </row>
    <row r="49" spans="1:9" s="13" customFormat="1" ht="46.2" x14ac:dyDescent="0.85">
      <c r="A49" s="35" t="s">
        <v>43</v>
      </c>
      <c r="B49" s="38">
        <v>9998934</v>
      </c>
      <c r="C49" s="15">
        <v>1996079</v>
      </c>
      <c r="D49" s="15">
        <f t="shared" si="0"/>
        <v>8002855</v>
      </c>
      <c r="E49" s="17">
        <f t="shared" si="1"/>
        <v>5.0092877085526171</v>
      </c>
      <c r="F49" s="38">
        <v>20448126</v>
      </c>
      <c r="G49" s="15">
        <v>3500737</v>
      </c>
      <c r="H49" s="15">
        <f t="shared" si="2"/>
        <v>16947389</v>
      </c>
      <c r="I49" s="17">
        <f t="shared" si="3"/>
        <v>5.8410917472520785</v>
      </c>
    </row>
    <row r="50" spans="1:9" ht="46.2" x14ac:dyDescent="0.85">
      <c r="A50" s="35" t="s">
        <v>26</v>
      </c>
      <c r="B50" s="38">
        <v>162966025</v>
      </c>
      <c r="C50" s="15">
        <v>150063605</v>
      </c>
      <c r="D50" s="15">
        <f t="shared" si="0"/>
        <v>12902420</v>
      </c>
      <c r="E50" s="17">
        <f t="shared" si="1"/>
        <v>1.0859796750851081</v>
      </c>
      <c r="F50" s="38">
        <v>414745742</v>
      </c>
      <c r="G50" s="15">
        <v>66475964</v>
      </c>
      <c r="H50" s="15">
        <f t="shared" si="2"/>
        <v>348269778</v>
      </c>
      <c r="I50" s="17">
        <f t="shared" si="3"/>
        <v>6.2390331338406764</v>
      </c>
    </row>
    <row r="51" spans="1:9" s="13" customFormat="1" ht="46.8" thickBot="1" x14ac:dyDescent="0.9">
      <c r="A51" s="36" t="s">
        <v>27</v>
      </c>
      <c r="B51" s="39">
        <v>33679484</v>
      </c>
      <c r="C51" s="33">
        <v>3102460</v>
      </c>
      <c r="D51" s="33">
        <f t="shared" si="0"/>
        <v>30577024</v>
      </c>
      <c r="E51" s="21">
        <f t="shared" si="1"/>
        <v>10.855735126319114</v>
      </c>
      <c r="F51" s="39">
        <v>14841842</v>
      </c>
      <c r="G51" s="33">
        <v>1486046</v>
      </c>
      <c r="H51" s="33">
        <f t="shared" si="2"/>
        <v>13355796</v>
      </c>
      <c r="I51" s="21">
        <f t="shared" si="3"/>
        <v>9.9874714510856322</v>
      </c>
    </row>
    <row r="52" spans="1:9" s="2" customFormat="1" ht="46.8" thickBot="1" x14ac:dyDescent="0.9">
      <c r="A52" s="18"/>
      <c r="B52" s="19"/>
      <c r="C52" s="19"/>
      <c r="D52" s="19"/>
      <c r="E52" s="20"/>
      <c r="F52" s="27"/>
      <c r="G52" s="27"/>
      <c r="H52" s="27"/>
      <c r="I52" s="20"/>
    </row>
    <row r="53" spans="1:9" s="13" customFormat="1" ht="46.2" x14ac:dyDescent="0.85">
      <c r="A53" s="34" t="s">
        <v>49</v>
      </c>
      <c r="B53" s="37">
        <v>264206088</v>
      </c>
      <c r="C53" s="32">
        <v>69718384</v>
      </c>
      <c r="D53" s="32">
        <f t="shared" si="0"/>
        <v>194487704</v>
      </c>
      <c r="E53" s="16">
        <f>B53/C53</f>
        <v>3.7896186463530195</v>
      </c>
      <c r="F53" s="37">
        <v>423827721</v>
      </c>
      <c r="G53" s="32">
        <v>86842586</v>
      </c>
      <c r="H53" s="32">
        <f t="shared" ref="H53:H54" si="4">F53-G53</f>
        <v>336985135</v>
      </c>
      <c r="I53" s="16">
        <f t="shared" ref="I53:I54" si="5">F53/G53</f>
        <v>4.8804134068508738</v>
      </c>
    </row>
    <row r="54" spans="1:9" ht="46.8" thickBot="1" x14ac:dyDescent="0.9">
      <c r="A54" s="36" t="s">
        <v>50</v>
      </c>
      <c r="B54" s="39">
        <v>215454915.74000001</v>
      </c>
      <c r="C54" s="33">
        <v>43949098.459999993</v>
      </c>
      <c r="D54" s="33">
        <f t="shared" si="0"/>
        <v>171505817.28000003</v>
      </c>
      <c r="E54" s="21">
        <f t="shared" ref="E54" si="6">B54/C54</f>
        <v>4.9023739573655876</v>
      </c>
      <c r="F54" s="39">
        <v>136613725.91</v>
      </c>
      <c r="G54" s="33">
        <v>64260130.359999999</v>
      </c>
      <c r="H54" s="33">
        <f t="shared" si="4"/>
        <v>72353595.549999997</v>
      </c>
      <c r="I54" s="21">
        <f t="shared" si="5"/>
        <v>2.1259484713874457</v>
      </c>
    </row>
    <row r="55" spans="1:9" s="2" customFormat="1" ht="46.8" thickBot="1" x14ac:dyDescent="0.9">
      <c r="A55" s="6"/>
      <c r="B55" s="8"/>
      <c r="C55" s="8"/>
      <c r="D55" s="8"/>
      <c r="E55" s="9"/>
      <c r="F55" s="8"/>
      <c r="G55" s="8"/>
      <c r="H55" s="8"/>
      <c r="I55" s="9"/>
    </row>
    <row r="56" spans="1:9" ht="46.8" thickBot="1" x14ac:dyDescent="0.9">
      <c r="A56" s="29" t="s">
        <v>28</v>
      </c>
      <c r="B56" s="10">
        <f>SUM(B18:B54)</f>
        <v>25720007109.790001</v>
      </c>
      <c r="C56" s="11">
        <f>SUM(C18:C54)</f>
        <v>10795646786.039999</v>
      </c>
      <c r="D56" s="11">
        <f>SUM(D18:D54)</f>
        <v>14924360323.75</v>
      </c>
      <c r="E56" s="12">
        <f>B56/C56</f>
        <v>2.38244244365691</v>
      </c>
      <c r="F56" s="10">
        <f>SUM(F18:F54)</f>
        <v>43932980215.800003</v>
      </c>
      <c r="G56" s="11">
        <f>SUM(G18:G54)</f>
        <v>25676886416.610001</v>
      </c>
      <c r="H56" s="11">
        <f>SUM(H18:H54)</f>
        <v>18256093799.189999</v>
      </c>
      <c r="I56" s="12">
        <f>F56/G56</f>
        <v>1.7109932841148685</v>
      </c>
    </row>
    <row r="57" spans="1:9" ht="46.2" x14ac:dyDescent="0.85">
      <c r="A57" s="28" t="s">
        <v>32</v>
      </c>
      <c r="B57" s="28"/>
      <c r="C57" s="28"/>
      <c r="D57" s="28"/>
      <c r="E57" s="28"/>
      <c r="F57" s="28"/>
      <c r="G57" s="28"/>
      <c r="H57" s="28"/>
      <c r="I57" s="28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2021-02-21T16:06:59Z</cp:lastPrinted>
  <dcterms:created xsi:type="dcterms:W3CDTF">2020-11-11T18:12:27Z</dcterms:created>
  <dcterms:modified xsi:type="dcterms:W3CDTF">2022-11-25T17:22:31Z</dcterms:modified>
</cp:coreProperties>
</file>