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187" i="5" l="1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186" i="5"/>
  <c r="AA224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224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D9" i="5"/>
  <c r="E9" i="5"/>
  <c r="F9" i="5"/>
  <c r="G9" i="5"/>
  <c r="H9" i="5"/>
  <c r="I9" i="5"/>
  <c r="J9" i="5"/>
  <c r="K9" i="5"/>
  <c r="L9" i="5"/>
  <c r="M9" i="5"/>
  <c r="N9" i="5"/>
  <c r="P9" i="5"/>
  <c r="Q9" i="5"/>
  <c r="R9" i="5"/>
  <c r="S9" i="5"/>
  <c r="T9" i="5"/>
  <c r="U9" i="5"/>
  <c r="V9" i="5"/>
  <c r="W9" i="5"/>
  <c r="X9" i="5"/>
  <c r="Y9" i="5"/>
  <c r="Z9" i="5"/>
  <c r="AB9" i="5"/>
  <c r="AC9" i="5"/>
  <c r="AD9" i="5"/>
  <c r="AE9" i="5"/>
  <c r="AF9" i="5"/>
  <c r="AG9" i="5"/>
  <c r="AH9" i="5"/>
  <c r="AI9" i="5"/>
  <c r="AJ9" i="5"/>
  <c r="D10" i="5"/>
  <c r="E10" i="5"/>
  <c r="F10" i="5"/>
  <c r="G10" i="5"/>
  <c r="H10" i="5"/>
  <c r="I10" i="5"/>
  <c r="J10" i="5"/>
  <c r="K10" i="5"/>
  <c r="L10" i="5"/>
  <c r="M10" i="5"/>
  <c r="N10" i="5"/>
  <c r="P10" i="5"/>
  <c r="Q10" i="5"/>
  <c r="R10" i="5"/>
  <c r="S10" i="5"/>
  <c r="T10" i="5"/>
  <c r="U10" i="5"/>
  <c r="V10" i="5"/>
  <c r="W10" i="5"/>
  <c r="X10" i="5"/>
  <c r="Y10" i="5"/>
  <c r="Z10" i="5"/>
  <c r="AB10" i="5"/>
  <c r="AC10" i="5"/>
  <c r="AD10" i="5"/>
  <c r="AE10" i="5"/>
  <c r="AF10" i="5"/>
  <c r="AG10" i="5"/>
  <c r="AH10" i="5"/>
  <c r="AI10" i="5"/>
  <c r="D11" i="5"/>
  <c r="E11" i="5"/>
  <c r="F11" i="5"/>
  <c r="G11" i="5"/>
  <c r="H11" i="5"/>
  <c r="I11" i="5"/>
  <c r="J11" i="5"/>
  <c r="K11" i="5"/>
  <c r="L11" i="5"/>
  <c r="M11" i="5"/>
  <c r="N11" i="5"/>
  <c r="P11" i="5"/>
  <c r="Q11" i="5"/>
  <c r="R11" i="5"/>
  <c r="S11" i="5"/>
  <c r="T11" i="5"/>
  <c r="U11" i="5"/>
  <c r="V11" i="5"/>
  <c r="W11" i="5"/>
  <c r="X11" i="5"/>
  <c r="Y11" i="5"/>
  <c r="Z11" i="5"/>
  <c r="AB11" i="5"/>
  <c r="AC11" i="5"/>
  <c r="AD11" i="5"/>
  <c r="AE11" i="5"/>
  <c r="AF11" i="5"/>
  <c r="AG11" i="5"/>
  <c r="AH11" i="5"/>
  <c r="AI11" i="5"/>
  <c r="AJ11" i="5"/>
  <c r="D12" i="5"/>
  <c r="E12" i="5"/>
  <c r="G12" i="5"/>
  <c r="H12" i="5"/>
  <c r="I12" i="5"/>
  <c r="J12" i="5"/>
  <c r="K12" i="5"/>
  <c r="L12" i="5"/>
  <c r="M12" i="5"/>
  <c r="N12" i="5"/>
  <c r="O12" i="5"/>
  <c r="P12" i="5"/>
  <c r="Q12" i="5"/>
  <c r="S12" i="5"/>
  <c r="T12" i="5"/>
  <c r="U12" i="5"/>
  <c r="V12" i="5"/>
  <c r="W12" i="5"/>
  <c r="X12" i="5"/>
  <c r="Y12" i="5"/>
  <c r="Z12" i="5"/>
  <c r="AA12" i="5"/>
  <c r="AB12" i="5"/>
  <c r="AC12" i="5"/>
  <c r="AE12" i="5"/>
  <c r="AF12" i="5"/>
  <c r="AG12" i="5"/>
  <c r="AH12" i="5"/>
  <c r="AI12" i="5"/>
  <c r="AJ12" i="5"/>
  <c r="D13" i="5"/>
  <c r="E13" i="5"/>
  <c r="F13" i="5"/>
  <c r="G13" i="5"/>
  <c r="H13" i="5"/>
  <c r="J13" i="5"/>
  <c r="K13" i="5"/>
  <c r="M13" i="5"/>
  <c r="N13" i="5"/>
  <c r="O13" i="5"/>
  <c r="P13" i="5"/>
  <c r="Q13" i="5"/>
  <c r="R13" i="5"/>
  <c r="S13" i="5"/>
  <c r="T13" i="5"/>
  <c r="U13" i="5"/>
  <c r="V13" i="5"/>
  <c r="W13" i="5"/>
  <c r="Y13" i="5"/>
  <c r="AA13" i="5"/>
  <c r="Z13" i="5"/>
  <c r="AB13" i="5"/>
  <c r="AC13" i="5"/>
  <c r="AE13" i="5"/>
  <c r="AF13" i="5"/>
  <c r="AG13" i="5"/>
  <c r="AH13" i="5"/>
  <c r="AI13" i="5"/>
  <c r="AJ13" i="5"/>
  <c r="D14" i="5"/>
  <c r="E14" i="5"/>
  <c r="F14" i="5"/>
  <c r="G14" i="5"/>
  <c r="H14" i="5"/>
  <c r="J14" i="5"/>
  <c r="K14" i="5"/>
  <c r="L14" i="5"/>
  <c r="M14" i="5"/>
  <c r="N14" i="5"/>
  <c r="O14" i="5"/>
  <c r="P14" i="5"/>
  <c r="Q14" i="5"/>
  <c r="R14" i="5"/>
  <c r="S14" i="5"/>
  <c r="T14" i="5"/>
  <c r="V14" i="5"/>
  <c r="W14" i="5"/>
  <c r="X14" i="5"/>
  <c r="Y14" i="5"/>
  <c r="Z14" i="5"/>
  <c r="AA14" i="5"/>
  <c r="AB14" i="5"/>
  <c r="AC14" i="5"/>
  <c r="AD14" i="5"/>
  <c r="AE14" i="5"/>
  <c r="AF14" i="5"/>
  <c r="AH14" i="5"/>
  <c r="AI14" i="5"/>
  <c r="AJ14" i="5"/>
  <c r="D15" i="5"/>
  <c r="E15" i="5"/>
  <c r="F15" i="5"/>
  <c r="G15" i="5"/>
  <c r="H15" i="5"/>
  <c r="J15" i="5"/>
  <c r="K15" i="5"/>
  <c r="L15" i="5"/>
  <c r="M15" i="5"/>
  <c r="N15" i="5"/>
  <c r="O15" i="5"/>
  <c r="P15" i="5"/>
  <c r="Q15" i="5"/>
  <c r="R15" i="5"/>
  <c r="S15" i="5"/>
  <c r="T15" i="5"/>
  <c r="V15" i="5"/>
  <c r="W15" i="5"/>
  <c r="X15" i="5"/>
  <c r="Y15" i="5"/>
  <c r="Z15" i="5"/>
  <c r="AA15" i="5"/>
  <c r="AB15" i="5"/>
  <c r="AC15" i="5"/>
  <c r="AE15" i="5"/>
  <c r="AF15" i="5"/>
  <c r="AH15" i="5"/>
  <c r="AI15" i="5"/>
  <c r="AJ15" i="5"/>
  <c r="D16" i="5"/>
  <c r="E16" i="5"/>
  <c r="F16" i="5"/>
  <c r="G16" i="5"/>
  <c r="H16" i="5"/>
  <c r="J16" i="5"/>
  <c r="K16" i="5"/>
  <c r="L16" i="5"/>
  <c r="M16" i="5"/>
  <c r="N16" i="5"/>
  <c r="O16" i="5"/>
  <c r="P16" i="5"/>
  <c r="Q16" i="5"/>
  <c r="R16" i="5"/>
  <c r="S16" i="5"/>
  <c r="T16" i="5"/>
  <c r="V16" i="5"/>
  <c r="W16" i="5"/>
  <c r="Y16" i="5"/>
  <c r="Z16" i="5"/>
  <c r="AA16" i="5"/>
  <c r="AB16" i="5"/>
  <c r="AC16" i="5"/>
  <c r="AD16" i="5"/>
  <c r="AE16" i="5"/>
  <c r="AF16" i="5"/>
  <c r="AG16" i="5"/>
  <c r="AH16" i="5"/>
  <c r="AI16" i="5"/>
  <c r="D17" i="5"/>
  <c r="E17" i="5"/>
  <c r="F17" i="5"/>
  <c r="G17" i="5"/>
  <c r="H17" i="5"/>
  <c r="I17" i="5"/>
  <c r="J17" i="5"/>
  <c r="K17" i="5"/>
  <c r="L17" i="5"/>
  <c r="M17" i="5"/>
  <c r="N17" i="5"/>
  <c r="P17" i="5"/>
  <c r="Q17" i="5"/>
  <c r="R17" i="5"/>
  <c r="S17" i="5"/>
  <c r="T17" i="5"/>
  <c r="U17" i="5"/>
  <c r="V17" i="5"/>
  <c r="W17" i="5"/>
  <c r="X17" i="5"/>
  <c r="Y17" i="5"/>
  <c r="Z17" i="5"/>
  <c r="AB17" i="5"/>
  <c r="AC17" i="5"/>
  <c r="AD17" i="5"/>
  <c r="AE17" i="5"/>
  <c r="AF17" i="5"/>
  <c r="AG17" i="5"/>
  <c r="AH17" i="5"/>
  <c r="AI17" i="5"/>
  <c r="AJ17" i="5"/>
  <c r="D18" i="5"/>
  <c r="E18" i="5"/>
  <c r="G18" i="5"/>
  <c r="H18" i="5"/>
  <c r="J18" i="5"/>
  <c r="L18" i="5"/>
  <c r="K18" i="5"/>
  <c r="M18" i="5"/>
  <c r="N18" i="5"/>
  <c r="O18" i="5"/>
  <c r="P18" i="5"/>
  <c r="Q18" i="5"/>
  <c r="R18" i="5"/>
  <c r="S18" i="5"/>
  <c r="T18" i="5"/>
  <c r="U18" i="5"/>
  <c r="V18" i="5"/>
  <c r="W18" i="5"/>
  <c r="Y18" i="5"/>
  <c r="Z18" i="5"/>
  <c r="AA18" i="5"/>
  <c r="AB18" i="5"/>
  <c r="AC18" i="5"/>
  <c r="AD18" i="5"/>
  <c r="AE18" i="5"/>
  <c r="AF18" i="5"/>
  <c r="AG18" i="5"/>
  <c r="AH18" i="5"/>
  <c r="AI18" i="5"/>
  <c r="D19" i="5"/>
  <c r="E19" i="5"/>
  <c r="G19" i="5"/>
  <c r="H19" i="5"/>
  <c r="I19" i="5"/>
  <c r="J19" i="5"/>
  <c r="K19" i="5"/>
  <c r="L19" i="5"/>
  <c r="M19" i="5"/>
  <c r="N19" i="5"/>
  <c r="O19" i="5"/>
  <c r="P19" i="5"/>
  <c r="Q19" i="5"/>
  <c r="S19" i="5"/>
  <c r="T19" i="5"/>
  <c r="U19" i="5"/>
  <c r="V19" i="5"/>
  <c r="W19" i="5"/>
  <c r="X19" i="5"/>
  <c r="Y19" i="5"/>
  <c r="Z19" i="5"/>
  <c r="AA19" i="5"/>
  <c r="AB19" i="5"/>
  <c r="AC19" i="5"/>
  <c r="AE19" i="5"/>
  <c r="AF19" i="5"/>
  <c r="AG19" i="5"/>
  <c r="AH19" i="5"/>
  <c r="AI19" i="5"/>
  <c r="AJ19" i="5"/>
  <c r="D20" i="5"/>
  <c r="E20" i="5"/>
  <c r="F20" i="5"/>
  <c r="G20" i="5"/>
  <c r="H20" i="5"/>
  <c r="I20" i="5"/>
  <c r="J20" i="5"/>
  <c r="K20" i="5"/>
  <c r="M20" i="5"/>
  <c r="N20" i="5"/>
  <c r="O20" i="5"/>
  <c r="P20" i="5"/>
  <c r="Q20" i="5"/>
  <c r="S20" i="5"/>
  <c r="T20" i="5"/>
  <c r="U20" i="5"/>
  <c r="V20" i="5"/>
  <c r="W20" i="5"/>
  <c r="X20" i="5"/>
  <c r="Y20" i="5"/>
  <c r="Z20" i="5"/>
  <c r="AB20" i="5"/>
  <c r="AC20" i="5"/>
  <c r="AD20" i="5"/>
  <c r="AE20" i="5"/>
  <c r="AF20" i="5"/>
  <c r="AH20" i="5"/>
  <c r="AI20" i="5"/>
  <c r="AJ20" i="5"/>
  <c r="D21" i="5"/>
  <c r="E21" i="5"/>
  <c r="F21" i="5"/>
  <c r="G21" i="5"/>
  <c r="H21" i="5"/>
  <c r="I21" i="5"/>
  <c r="J21" i="5"/>
  <c r="K21" i="5"/>
  <c r="M21" i="5"/>
  <c r="N21" i="5"/>
  <c r="O21" i="5"/>
  <c r="P21" i="5"/>
  <c r="Q21" i="5"/>
  <c r="R21" i="5"/>
  <c r="S21" i="5"/>
  <c r="T21" i="5"/>
  <c r="U21" i="5"/>
  <c r="V21" i="5"/>
  <c r="W21" i="5"/>
  <c r="Y21" i="5"/>
  <c r="Z21" i="5"/>
  <c r="AA21" i="5"/>
  <c r="AB21" i="5"/>
  <c r="AC21" i="5"/>
  <c r="AD21" i="5"/>
  <c r="AE21" i="5"/>
  <c r="AF21" i="5"/>
  <c r="AG21" i="5"/>
  <c r="AH21" i="5"/>
  <c r="AI21" i="5"/>
  <c r="D22" i="5"/>
  <c r="E22" i="5"/>
  <c r="F22" i="5"/>
  <c r="G22" i="5"/>
  <c r="H22" i="5"/>
  <c r="I22" i="5"/>
  <c r="J22" i="5"/>
  <c r="K22" i="5"/>
  <c r="L22" i="5"/>
  <c r="M22" i="5"/>
  <c r="N22" i="5"/>
  <c r="P22" i="5"/>
  <c r="Q22" i="5"/>
  <c r="R22" i="5"/>
  <c r="S22" i="5"/>
  <c r="T22" i="5"/>
  <c r="U22" i="5"/>
  <c r="V22" i="5"/>
  <c r="W22" i="5"/>
  <c r="X22" i="5"/>
  <c r="Y22" i="5"/>
  <c r="Z22" i="5"/>
  <c r="AB22" i="5"/>
  <c r="AC22" i="5"/>
  <c r="AD22" i="5"/>
  <c r="AE22" i="5"/>
  <c r="AF22" i="5"/>
  <c r="AG22" i="5"/>
  <c r="AH22" i="5"/>
  <c r="AI22" i="5"/>
  <c r="AJ22" i="5"/>
  <c r="D23" i="5"/>
  <c r="E23" i="5"/>
  <c r="G23" i="5"/>
  <c r="H23" i="5"/>
  <c r="I23" i="5"/>
  <c r="J23" i="5"/>
  <c r="K23" i="5"/>
  <c r="L23" i="5"/>
  <c r="M23" i="5"/>
  <c r="N23" i="5"/>
  <c r="O23" i="5"/>
  <c r="P23" i="5"/>
  <c r="Q23" i="5"/>
  <c r="S23" i="5"/>
  <c r="T23" i="5"/>
  <c r="U23" i="5"/>
  <c r="V23" i="5"/>
  <c r="W23" i="5"/>
  <c r="X23" i="5"/>
  <c r="Y23" i="5"/>
  <c r="Z23" i="5"/>
  <c r="AA23" i="5"/>
  <c r="AB23" i="5"/>
  <c r="AC23" i="5"/>
  <c r="AE23" i="5"/>
  <c r="AF23" i="5"/>
  <c r="AG23" i="5"/>
  <c r="AH23" i="5"/>
  <c r="AI23" i="5"/>
  <c r="D24" i="5"/>
  <c r="E24" i="5"/>
  <c r="F24" i="5"/>
  <c r="G24" i="5"/>
  <c r="H24" i="5"/>
  <c r="I24" i="5"/>
  <c r="J24" i="5"/>
  <c r="K24" i="5"/>
  <c r="L24" i="5"/>
  <c r="M24" i="5"/>
  <c r="N24" i="5"/>
  <c r="P24" i="5"/>
  <c r="Q24" i="5"/>
  <c r="R24" i="5"/>
  <c r="S24" i="5"/>
  <c r="T24" i="5"/>
  <c r="U24" i="5"/>
  <c r="V24" i="5"/>
  <c r="W24" i="5"/>
  <c r="X24" i="5"/>
  <c r="Y24" i="5"/>
  <c r="Z24" i="5"/>
  <c r="AB24" i="5"/>
  <c r="AC24" i="5"/>
  <c r="AD24" i="5"/>
  <c r="AE24" i="5"/>
  <c r="AF24" i="5"/>
  <c r="AG24" i="5"/>
  <c r="AH24" i="5"/>
  <c r="AI24" i="5"/>
  <c r="AJ24" i="5"/>
  <c r="D25" i="5"/>
  <c r="E25" i="5"/>
  <c r="G25" i="5"/>
  <c r="H25" i="5"/>
  <c r="J25" i="5"/>
  <c r="K25" i="5"/>
  <c r="L25" i="5"/>
  <c r="M25" i="5"/>
  <c r="N25" i="5"/>
  <c r="O25" i="5"/>
  <c r="P25" i="5"/>
  <c r="Q25" i="5"/>
  <c r="R25" i="5"/>
  <c r="S25" i="5"/>
  <c r="T25" i="5"/>
  <c r="V25" i="5"/>
  <c r="W25" i="5"/>
  <c r="X25" i="5"/>
  <c r="Y25" i="5"/>
  <c r="Z25" i="5"/>
  <c r="AA25" i="5"/>
  <c r="AB25" i="5"/>
  <c r="AC25" i="5"/>
  <c r="AD25" i="5"/>
  <c r="AE25" i="5"/>
  <c r="AF25" i="5"/>
  <c r="AH25" i="5"/>
  <c r="AI25" i="5"/>
  <c r="AJ25" i="5"/>
  <c r="D26" i="5"/>
  <c r="E26" i="5"/>
  <c r="F26" i="5"/>
  <c r="G26" i="5"/>
  <c r="H26" i="5"/>
  <c r="I26" i="5"/>
  <c r="J26" i="5"/>
  <c r="K26" i="5"/>
  <c r="M26" i="5"/>
  <c r="N26" i="5"/>
  <c r="O26" i="5"/>
  <c r="P26" i="5"/>
  <c r="Q26" i="5"/>
  <c r="R26" i="5"/>
  <c r="S26" i="5"/>
  <c r="T26" i="5"/>
  <c r="U26" i="5"/>
  <c r="V26" i="5"/>
  <c r="W26" i="5"/>
  <c r="Y26" i="5"/>
  <c r="Z26" i="5"/>
  <c r="AA26" i="5"/>
  <c r="AB26" i="5"/>
  <c r="AC26" i="5"/>
  <c r="AD26" i="5"/>
  <c r="AE26" i="5"/>
  <c r="AF26" i="5"/>
  <c r="AG26" i="5"/>
  <c r="AH26" i="5"/>
  <c r="AI26" i="5"/>
  <c r="D27" i="5"/>
  <c r="E27" i="5"/>
  <c r="G27" i="5"/>
  <c r="H27" i="5"/>
  <c r="I27" i="5"/>
  <c r="J27" i="5"/>
  <c r="K27" i="5"/>
  <c r="L27" i="5"/>
  <c r="M27" i="5"/>
  <c r="N27" i="5"/>
  <c r="O27" i="5"/>
  <c r="P27" i="5"/>
  <c r="Q27" i="5"/>
  <c r="S27" i="5"/>
  <c r="T27" i="5"/>
  <c r="U27" i="5"/>
  <c r="V27" i="5"/>
  <c r="W27" i="5"/>
  <c r="X27" i="5"/>
  <c r="Y27" i="5"/>
  <c r="Z27" i="5"/>
  <c r="AA27" i="5"/>
  <c r="AB27" i="5"/>
  <c r="AC27" i="5"/>
  <c r="AE27" i="5"/>
  <c r="AF27" i="5"/>
  <c r="AG27" i="5"/>
  <c r="AH27" i="5"/>
  <c r="AI27" i="5"/>
  <c r="AJ27" i="5"/>
  <c r="D28" i="5"/>
  <c r="E28" i="5"/>
  <c r="F28" i="5"/>
  <c r="G28" i="5"/>
  <c r="H28" i="5"/>
  <c r="J28" i="5"/>
  <c r="K28" i="5"/>
  <c r="L28" i="5"/>
  <c r="M28" i="5"/>
  <c r="N28" i="5"/>
  <c r="O28" i="5"/>
  <c r="P28" i="5"/>
  <c r="Q28" i="5"/>
  <c r="R28" i="5"/>
  <c r="S28" i="5"/>
  <c r="T28" i="5"/>
  <c r="V28" i="5"/>
  <c r="W28" i="5"/>
  <c r="X28" i="5"/>
  <c r="Y28" i="5"/>
  <c r="Z28" i="5"/>
  <c r="AA28" i="5"/>
  <c r="AB28" i="5"/>
  <c r="AC28" i="5"/>
  <c r="AD28" i="5"/>
  <c r="AE28" i="5"/>
  <c r="AF28" i="5"/>
  <c r="AH28" i="5"/>
  <c r="AI28" i="5"/>
  <c r="AJ28" i="5"/>
  <c r="D29" i="5"/>
  <c r="E29" i="5"/>
  <c r="F29" i="5"/>
  <c r="G29" i="5"/>
  <c r="H29" i="5"/>
  <c r="I29" i="5"/>
  <c r="J29" i="5"/>
  <c r="K29" i="5"/>
  <c r="M29" i="5"/>
  <c r="O29" i="5"/>
  <c r="N29" i="5"/>
  <c r="P29" i="5"/>
  <c r="R29" i="5"/>
  <c r="Q29" i="5"/>
  <c r="S29" i="5"/>
  <c r="T29" i="5"/>
  <c r="V29" i="5"/>
  <c r="W29" i="5"/>
  <c r="X29" i="5"/>
  <c r="Y29" i="5"/>
  <c r="Z29" i="5"/>
  <c r="AA29" i="5"/>
  <c r="AB29" i="5"/>
  <c r="AC29" i="5"/>
  <c r="AD29" i="5"/>
  <c r="AE29" i="5"/>
  <c r="AF29" i="5"/>
  <c r="AH29" i="5"/>
  <c r="AI29" i="5"/>
  <c r="D30" i="5"/>
  <c r="E30" i="5"/>
  <c r="F30" i="5"/>
  <c r="G30" i="5"/>
  <c r="H30" i="5"/>
  <c r="J30" i="5"/>
  <c r="K30" i="5"/>
  <c r="M30" i="5"/>
  <c r="N30" i="5"/>
  <c r="O30" i="5"/>
  <c r="P30" i="5"/>
  <c r="Q30" i="5"/>
  <c r="S30" i="5"/>
  <c r="T30" i="5"/>
  <c r="U30" i="5"/>
  <c r="V30" i="5"/>
  <c r="W30" i="5"/>
  <c r="X30" i="5"/>
  <c r="Y30" i="5"/>
  <c r="Z30" i="5"/>
  <c r="AB30" i="5"/>
  <c r="AC30" i="5"/>
  <c r="AD30" i="5"/>
  <c r="AE30" i="5"/>
  <c r="AF30" i="5"/>
  <c r="AG30" i="5"/>
  <c r="AH30" i="5"/>
  <c r="AI30" i="5"/>
  <c r="D31" i="5"/>
  <c r="E31" i="5"/>
  <c r="F31" i="5"/>
  <c r="G31" i="5"/>
  <c r="H31" i="5"/>
  <c r="I31" i="5"/>
  <c r="J31" i="5"/>
  <c r="K31" i="5"/>
  <c r="L31" i="5"/>
  <c r="M31" i="5"/>
  <c r="N31" i="5"/>
  <c r="P31" i="5"/>
  <c r="Q31" i="5"/>
  <c r="R31" i="5"/>
  <c r="S31" i="5"/>
  <c r="T31" i="5"/>
  <c r="U31" i="5"/>
  <c r="V31" i="5"/>
  <c r="W31" i="5"/>
  <c r="X31" i="5"/>
  <c r="Y31" i="5"/>
  <c r="Z31" i="5"/>
  <c r="AB31" i="5"/>
  <c r="AC31" i="5"/>
  <c r="AD31" i="5"/>
  <c r="AE31" i="5"/>
  <c r="AF31" i="5"/>
  <c r="AG31" i="5"/>
  <c r="AH31" i="5"/>
  <c r="AI31" i="5"/>
  <c r="AJ31" i="5"/>
  <c r="D32" i="5"/>
  <c r="E32" i="5"/>
  <c r="G32" i="5"/>
  <c r="H32" i="5"/>
  <c r="I32" i="5"/>
  <c r="J32" i="5"/>
  <c r="K32" i="5"/>
  <c r="L32" i="5"/>
  <c r="M32" i="5"/>
  <c r="N32" i="5"/>
  <c r="O32" i="5"/>
  <c r="P32" i="5"/>
  <c r="Q32" i="5"/>
  <c r="S32" i="5"/>
  <c r="T32" i="5"/>
  <c r="U32" i="5"/>
  <c r="V32" i="5"/>
  <c r="W32" i="5"/>
  <c r="X32" i="5"/>
  <c r="Y32" i="5"/>
  <c r="Z32" i="5"/>
  <c r="AA32" i="5"/>
  <c r="AB32" i="5"/>
  <c r="AC32" i="5"/>
  <c r="AE32" i="5"/>
  <c r="AF32" i="5"/>
  <c r="AG32" i="5"/>
  <c r="AH32" i="5"/>
  <c r="AI32" i="5"/>
  <c r="AJ32" i="5"/>
  <c r="D33" i="5"/>
  <c r="E33" i="5"/>
  <c r="F33" i="5"/>
  <c r="G33" i="5"/>
  <c r="H33" i="5"/>
  <c r="J33" i="5"/>
  <c r="K33" i="5"/>
  <c r="L33" i="5"/>
  <c r="M33" i="5"/>
  <c r="N33" i="5"/>
  <c r="O33" i="5"/>
  <c r="P33" i="5"/>
  <c r="Q33" i="5"/>
  <c r="R33" i="5"/>
  <c r="S33" i="5"/>
  <c r="T33" i="5"/>
  <c r="V33" i="5"/>
  <c r="W33" i="5"/>
  <c r="X33" i="5"/>
  <c r="Y33" i="5"/>
  <c r="Z33" i="5"/>
  <c r="AA33" i="5"/>
  <c r="AB33" i="5"/>
  <c r="AC33" i="5"/>
  <c r="AD33" i="5"/>
  <c r="AE33" i="5"/>
  <c r="AF33" i="5"/>
  <c r="AH33" i="5"/>
  <c r="AI33" i="5"/>
  <c r="AJ33" i="5"/>
  <c r="D34" i="5"/>
  <c r="E34" i="5"/>
  <c r="F34" i="5"/>
  <c r="G34" i="5"/>
  <c r="H34" i="5"/>
  <c r="I34" i="5"/>
  <c r="J34" i="5"/>
  <c r="K34" i="5"/>
  <c r="M34" i="5"/>
  <c r="N34" i="5"/>
  <c r="O34" i="5"/>
  <c r="P34" i="5"/>
  <c r="Q34" i="5"/>
  <c r="R34" i="5"/>
  <c r="S34" i="5"/>
  <c r="T34" i="5"/>
  <c r="U34" i="5"/>
  <c r="V34" i="5"/>
  <c r="W34" i="5"/>
  <c r="Y34" i="5"/>
  <c r="Z34" i="5"/>
  <c r="AA34" i="5"/>
  <c r="AB34" i="5"/>
  <c r="AC34" i="5"/>
  <c r="AD34" i="5"/>
  <c r="AE34" i="5"/>
  <c r="AF34" i="5"/>
  <c r="AG34" i="5"/>
  <c r="AH34" i="5"/>
  <c r="AI34" i="5"/>
  <c r="D35" i="5"/>
  <c r="E35" i="5"/>
  <c r="G35" i="5"/>
  <c r="H35" i="5"/>
  <c r="J35" i="5"/>
  <c r="K35" i="5"/>
  <c r="L35" i="5"/>
  <c r="M35" i="5"/>
  <c r="N35" i="5"/>
  <c r="O35" i="5"/>
  <c r="P35" i="5"/>
  <c r="Q35" i="5"/>
  <c r="R35" i="5"/>
  <c r="S35" i="5"/>
  <c r="T35" i="5"/>
  <c r="V35" i="5"/>
  <c r="W35" i="5"/>
  <c r="X35" i="5"/>
  <c r="Y35" i="5"/>
  <c r="Z35" i="5"/>
  <c r="AA35" i="5"/>
  <c r="AB35" i="5"/>
  <c r="AC35" i="5"/>
  <c r="AD35" i="5"/>
  <c r="AE35" i="5"/>
  <c r="AF35" i="5"/>
  <c r="AH35" i="5"/>
  <c r="AI35" i="5"/>
  <c r="AJ35" i="5"/>
  <c r="D36" i="5"/>
  <c r="E36" i="5"/>
  <c r="F36" i="5"/>
  <c r="G36" i="5"/>
  <c r="H36" i="5"/>
  <c r="J36" i="5"/>
  <c r="K36" i="5"/>
  <c r="L36" i="5"/>
  <c r="M36" i="5"/>
  <c r="N36" i="5"/>
  <c r="P36" i="5"/>
  <c r="Q36" i="5"/>
  <c r="S36" i="5"/>
  <c r="T36" i="5"/>
  <c r="U36" i="5"/>
  <c r="V36" i="5"/>
  <c r="W36" i="5"/>
  <c r="X36" i="5"/>
  <c r="Y36" i="5"/>
  <c r="Z36" i="5"/>
  <c r="AA36" i="5"/>
  <c r="AB36" i="5"/>
  <c r="AC36" i="5"/>
  <c r="AE36" i="5"/>
  <c r="AF36" i="5"/>
  <c r="AG36" i="5"/>
  <c r="AH36" i="5"/>
  <c r="AI36" i="5"/>
  <c r="AJ36" i="5"/>
  <c r="D37" i="5"/>
  <c r="E37" i="5"/>
  <c r="F37" i="5"/>
  <c r="G37" i="5"/>
  <c r="H37" i="5"/>
  <c r="J37" i="5"/>
  <c r="K37" i="5"/>
  <c r="L37" i="5"/>
  <c r="M37" i="5"/>
  <c r="N37" i="5"/>
  <c r="P37" i="5"/>
  <c r="R37" i="5"/>
  <c r="Q37" i="5"/>
  <c r="S37" i="5"/>
  <c r="T37" i="5"/>
  <c r="V37" i="5"/>
  <c r="W37" i="5"/>
  <c r="X37" i="5"/>
  <c r="Y37" i="5"/>
  <c r="AA37" i="5"/>
  <c r="Z37" i="5"/>
  <c r="AB37" i="5"/>
  <c r="AC37" i="5"/>
  <c r="AD37" i="5"/>
  <c r="AE37" i="5"/>
  <c r="AG37" i="5"/>
  <c r="AF37" i="5"/>
  <c r="AH37" i="5"/>
  <c r="AI37" i="5"/>
  <c r="AJ37" i="5"/>
  <c r="D38" i="5"/>
  <c r="E38" i="5"/>
  <c r="F38" i="5"/>
  <c r="G38" i="5"/>
  <c r="H38" i="5"/>
  <c r="I38" i="5"/>
  <c r="J38" i="5"/>
  <c r="K38" i="5"/>
  <c r="M38" i="5"/>
  <c r="N38" i="5"/>
  <c r="O38" i="5"/>
  <c r="P38" i="5"/>
  <c r="Q38" i="5"/>
  <c r="R38" i="5"/>
  <c r="S38" i="5"/>
  <c r="T38" i="5"/>
  <c r="U38" i="5"/>
  <c r="V38" i="5"/>
  <c r="W38" i="5"/>
  <c r="Y38" i="5"/>
  <c r="Z38" i="5"/>
  <c r="AA38" i="5"/>
  <c r="AB38" i="5"/>
  <c r="AC38" i="5"/>
  <c r="AD38" i="5"/>
  <c r="AE38" i="5"/>
  <c r="AF38" i="5"/>
  <c r="AG38" i="5"/>
  <c r="AH38" i="5"/>
  <c r="AI38" i="5"/>
  <c r="D39" i="5"/>
  <c r="E39" i="5"/>
  <c r="G39" i="5"/>
  <c r="H39" i="5"/>
  <c r="I39" i="5"/>
  <c r="J39" i="5"/>
  <c r="K39" i="5"/>
  <c r="L39" i="5"/>
  <c r="M39" i="5"/>
  <c r="N39" i="5"/>
  <c r="O39" i="5"/>
  <c r="P39" i="5"/>
  <c r="Q39" i="5"/>
  <c r="S39" i="5"/>
  <c r="T39" i="5"/>
  <c r="U39" i="5"/>
  <c r="V39" i="5"/>
  <c r="W39" i="5"/>
  <c r="X39" i="5"/>
  <c r="Y39" i="5"/>
  <c r="Z39" i="5"/>
  <c r="AA39" i="5"/>
  <c r="AB39" i="5"/>
  <c r="AC39" i="5"/>
  <c r="AE39" i="5"/>
  <c r="AF39" i="5"/>
  <c r="AG39" i="5"/>
  <c r="AH39" i="5"/>
  <c r="AI39" i="5"/>
  <c r="AJ39" i="5"/>
  <c r="D40" i="5"/>
  <c r="E40" i="5"/>
  <c r="F40" i="5"/>
  <c r="G40" i="5"/>
  <c r="H40" i="5"/>
  <c r="I40" i="5"/>
  <c r="J40" i="5"/>
  <c r="K40" i="5"/>
  <c r="M40" i="5"/>
  <c r="N40" i="5"/>
  <c r="O40" i="5"/>
  <c r="P40" i="5"/>
  <c r="Q40" i="5"/>
  <c r="R40" i="5"/>
  <c r="S40" i="5"/>
  <c r="T40" i="5"/>
  <c r="U40" i="5"/>
  <c r="V40" i="5"/>
  <c r="W40" i="5"/>
  <c r="Y40" i="5"/>
  <c r="Z40" i="5"/>
  <c r="AA40" i="5"/>
  <c r="AB40" i="5"/>
  <c r="AC40" i="5"/>
  <c r="AD40" i="5"/>
  <c r="AE40" i="5"/>
  <c r="AF40" i="5"/>
  <c r="AG40" i="5"/>
  <c r="AH40" i="5"/>
  <c r="AI40" i="5"/>
  <c r="D41" i="5"/>
  <c r="E41" i="5"/>
  <c r="G41" i="5"/>
  <c r="I41" i="5"/>
  <c r="H41" i="5"/>
  <c r="J41" i="5"/>
  <c r="K41" i="5"/>
  <c r="M41" i="5"/>
  <c r="N41" i="5"/>
  <c r="O41" i="5"/>
  <c r="P41" i="5"/>
  <c r="Q41" i="5"/>
  <c r="R41" i="5"/>
  <c r="S41" i="5"/>
  <c r="T41" i="5"/>
  <c r="U41" i="5"/>
  <c r="V41" i="5"/>
  <c r="W41" i="5"/>
  <c r="Y41" i="5"/>
  <c r="Z41" i="5"/>
  <c r="AA41" i="5"/>
  <c r="AB41" i="5"/>
  <c r="AC41" i="5"/>
  <c r="AE41" i="5"/>
  <c r="AF41" i="5"/>
  <c r="AG41" i="5"/>
  <c r="AH41" i="5"/>
  <c r="AI41" i="5"/>
  <c r="AJ41" i="5"/>
  <c r="D42" i="5"/>
  <c r="E42" i="5"/>
  <c r="F42" i="5"/>
  <c r="G42" i="5"/>
  <c r="H42" i="5"/>
  <c r="J42" i="5"/>
  <c r="K42" i="5"/>
  <c r="L42" i="5"/>
  <c r="M42" i="5"/>
  <c r="N42" i="5"/>
  <c r="O42" i="5"/>
  <c r="P42" i="5"/>
  <c r="Q42" i="5"/>
  <c r="R42" i="5"/>
  <c r="S42" i="5"/>
  <c r="T42" i="5"/>
  <c r="V42" i="5"/>
  <c r="W42" i="5"/>
  <c r="X42" i="5"/>
  <c r="Y42" i="5"/>
  <c r="Z42" i="5"/>
  <c r="AA42" i="5"/>
  <c r="AB42" i="5"/>
  <c r="AC42" i="5"/>
  <c r="AD42" i="5"/>
  <c r="AE42" i="5"/>
  <c r="AF42" i="5"/>
  <c r="AH42" i="5"/>
  <c r="AI42" i="5"/>
  <c r="AJ42" i="5"/>
  <c r="D43" i="5"/>
  <c r="E43" i="5"/>
  <c r="F43" i="5"/>
  <c r="G43" i="5"/>
  <c r="H43" i="5"/>
  <c r="I43" i="5"/>
  <c r="J43" i="5"/>
  <c r="K43" i="5"/>
  <c r="L43" i="5"/>
  <c r="M43" i="5"/>
  <c r="N43" i="5"/>
  <c r="P43" i="5"/>
  <c r="Q43" i="5"/>
  <c r="R43" i="5"/>
  <c r="S43" i="5"/>
  <c r="T43" i="5"/>
  <c r="U43" i="5"/>
  <c r="V43" i="5"/>
  <c r="W43" i="5"/>
  <c r="X43" i="5"/>
  <c r="Y43" i="5"/>
  <c r="Z43" i="5"/>
  <c r="AB43" i="5"/>
  <c r="AC43" i="5"/>
  <c r="AD43" i="5"/>
  <c r="AE43" i="5"/>
  <c r="AF43" i="5"/>
  <c r="AG43" i="5"/>
  <c r="AH43" i="5"/>
  <c r="AI43" i="5"/>
  <c r="AJ43" i="5"/>
  <c r="D44" i="5"/>
  <c r="E44" i="5"/>
  <c r="G44" i="5"/>
  <c r="H44" i="5"/>
  <c r="I44" i="5"/>
  <c r="J44" i="5"/>
  <c r="K44" i="5"/>
  <c r="L44" i="5"/>
  <c r="M44" i="5"/>
  <c r="N44" i="5"/>
  <c r="O44" i="5"/>
  <c r="P44" i="5"/>
  <c r="Q44" i="5"/>
  <c r="S44" i="5"/>
  <c r="T44" i="5"/>
  <c r="U44" i="5"/>
  <c r="V44" i="5"/>
  <c r="W44" i="5"/>
  <c r="X44" i="5"/>
  <c r="Y44" i="5"/>
  <c r="Z44" i="5"/>
  <c r="AA44" i="5"/>
  <c r="AB44" i="5"/>
  <c r="AC44" i="5"/>
  <c r="AE44" i="5"/>
  <c r="AF44" i="5"/>
  <c r="AG44" i="5"/>
  <c r="AH44" i="5"/>
  <c r="AI44" i="5"/>
  <c r="AJ44" i="5"/>
  <c r="D45" i="5"/>
  <c r="E45" i="5"/>
  <c r="G45" i="5"/>
  <c r="H45" i="5"/>
  <c r="J45" i="5"/>
  <c r="K45" i="5"/>
  <c r="L45" i="5"/>
  <c r="M45" i="5"/>
  <c r="N45" i="5"/>
  <c r="O45" i="5"/>
  <c r="P45" i="5"/>
  <c r="Q45" i="5"/>
  <c r="R45" i="5"/>
  <c r="S45" i="5"/>
  <c r="T45" i="5"/>
  <c r="V45" i="5"/>
  <c r="W45" i="5"/>
  <c r="X45" i="5"/>
  <c r="Y45" i="5"/>
  <c r="Z45" i="5"/>
  <c r="AA45" i="5"/>
  <c r="AB45" i="5"/>
  <c r="AC45" i="5"/>
  <c r="AE45" i="5"/>
  <c r="AF45" i="5"/>
  <c r="AG45" i="5"/>
  <c r="AH45" i="5"/>
  <c r="AJ45" i="5"/>
  <c r="AI45" i="5"/>
  <c r="D46" i="5"/>
  <c r="E46" i="5"/>
  <c r="G46" i="5"/>
  <c r="H46" i="5"/>
  <c r="I46" i="5"/>
  <c r="J46" i="5"/>
  <c r="K46" i="5"/>
  <c r="L46" i="5"/>
  <c r="M46" i="5"/>
  <c r="N46" i="5"/>
  <c r="O46" i="5"/>
  <c r="P46" i="5"/>
  <c r="Q46" i="5"/>
  <c r="S46" i="5"/>
  <c r="T46" i="5"/>
  <c r="U46" i="5"/>
  <c r="V46" i="5"/>
  <c r="W46" i="5"/>
  <c r="X46" i="5"/>
  <c r="Y46" i="5"/>
  <c r="Z46" i="5"/>
  <c r="AA46" i="5"/>
  <c r="AB46" i="5"/>
  <c r="AC46" i="5"/>
  <c r="AE46" i="5"/>
  <c r="AF46" i="5"/>
  <c r="AH46" i="5"/>
  <c r="AI46" i="5"/>
  <c r="D47" i="5"/>
  <c r="B68" i="5"/>
  <c r="G64" i="3"/>
  <c r="C68" i="5"/>
  <c r="F68" i="5"/>
  <c r="D74" i="1"/>
  <c r="I68" i="5"/>
  <c r="L68" i="5"/>
  <c r="F74" i="1"/>
  <c r="O68" i="5"/>
  <c r="R68" i="5"/>
  <c r="H74" i="1"/>
  <c r="U68" i="5"/>
  <c r="X68" i="5"/>
  <c r="J74" i="1"/>
  <c r="AA68" i="5"/>
  <c r="AD68" i="5"/>
  <c r="L74" i="1"/>
  <c r="AG68" i="5"/>
  <c r="AJ68" i="5"/>
  <c r="N74" i="1"/>
  <c r="B69" i="5"/>
  <c r="C69" i="5"/>
  <c r="F69" i="5"/>
  <c r="I69" i="5"/>
  <c r="L69" i="5"/>
  <c r="O69" i="5"/>
  <c r="R69" i="5"/>
  <c r="U69" i="5"/>
  <c r="X69" i="5"/>
  <c r="AA69" i="5"/>
  <c r="AD69" i="5"/>
  <c r="AG69" i="5"/>
  <c r="AJ69" i="5"/>
  <c r="B70" i="5"/>
  <c r="G66" i="3"/>
  <c r="C70" i="5"/>
  <c r="F70" i="5"/>
  <c r="D76" i="1"/>
  <c r="G70" i="5"/>
  <c r="I70" i="5"/>
  <c r="L70" i="5"/>
  <c r="O70" i="5"/>
  <c r="P70" i="5"/>
  <c r="R70" i="5"/>
  <c r="H76" i="1"/>
  <c r="U70" i="5"/>
  <c r="X70" i="5"/>
  <c r="J76" i="1"/>
  <c r="Y70" i="5"/>
  <c r="AA70" i="5"/>
  <c r="AD70" i="5"/>
  <c r="AG70" i="5"/>
  <c r="AH70" i="5"/>
  <c r="AJ70" i="5"/>
  <c r="N76" i="1"/>
  <c r="B71" i="5"/>
  <c r="C71" i="5"/>
  <c r="F71" i="5"/>
  <c r="I71" i="5"/>
  <c r="L71" i="5"/>
  <c r="O71" i="5"/>
  <c r="R71" i="5"/>
  <c r="U71" i="5"/>
  <c r="X71" i="5"/>
  <c r="AA71" i="5"/>
  <c r="AD71" i="5"/>
  <c r="AG71" i="5"/>
  <c r="AJ71" i="5"/>
  <c r="B72" i="5"/>
  <c r="G68" i="3"/>
  <c r="C72" i="5"/>
  <c r="F72" i="5"/>
  <c r="D78" i="1"/>
  <c r="I72" i="5"/>
  <c r="L72" i="5"/>
  <c r="F78" i="1"/>
  <c r="O72" i="5"/>
  <c r="R72" i="5"/>
  <c r="H78" i="1"/>
  <c r="U72" i="5"/>
  <c r="X72" i="5"/>
  <c r="J78" i="1"/>
  <c r="AA72" i="5"/>
  <c r="AD72" i="5"/>
  <c r="L78" i="1"/>
  <c r="AG72" i="5"/>
  <c r="AJ72" i="5"/>
  <c r="N78" i="1"/>
  <c r="B73" i="5"/>
  <c r="C73" i="5"/>
  <c r="F73" i="5"/>
  <c r="I73" i="5"/>
  <c r="L73" i="5"/>
  <c r="O73" i="5"/>
  <c r="R73" i="5"/>
  <c r="U73" i="5"/>
  <c r="X73" i="5"/>
  <c r="AA73" i="5"/>
  <c r="AD73" i="5"/>
  <c r="AG73" i="5"/>
  <c r="AJ73" i="5"/>
  <c r="B74" i="5"/>
  <c r="G70" i="3"/>
  <c r="C74" i="5"/>
  <c r="F74" i="5"/>
  <c r="D80" i="1"/>
  <c r="I74" i="5"/>
  <c r="L74" i="5"/>
  <c r="F80" i="1"/>
  <c r="O74" i="5"/>
  <c r="R74" i="5"/>
  <c r="H80" i="1"/>
  <c r="U74" i="5"/>
  <c r="X74" i="5"/>
  <c r="J80" i="1"/>
  <c r="AA74" i="5"/>
  <c r="AD74" i="5"/>
  <c r="L80" i="1"/>
  <c r="AG74" i="5"/>
  <c r="AJ74" i="5"/>
  <c r="N80" i="1"/>
  <c r="B75" i="5"/>
  <c r="C75" i="5"/>
  <c r="F75" i="5"/>
  <c r="I75" i="5"/>
  <c r="L75" i="5"/>
  <c r="O75" i="5"/>
  <c r="R75" i="5"/>
  <c r="U75" i="5"/>
  <c r="X75" i="5"/>
  <c r="AA75" i="5"/>
  <c r="AD75" i="5"/>
  <c r="AG75" i="5"/>
  <c r="AJ75" i="5"/>
  <c r="B76" i="5"/>
  <c r="G72" i="3"/>
  <c r="C76" i="5"/>
  <c r="F76" i="5"/>
  <c r="D82" i="1"/>
  <c r="I76" i="5"/>
  <c r="L76" i="5"/>
  <c r="F82" i="1"/>
  <c r="O76" i="5"/>
  <c r="R76" i="5"/>
  <c r="H82" i="1"/>
  <c r="U76" i="5"/>
  <c r="X76" i="5"/>
  <c r="J82" i="1"/>
  <c r="AA76" i="5"/>
  <c r="AD76" i="5"/>
  <c r="L82" i="1"/>
  <c r="AG76" i="5"/>
  <c r="AJ76" i="5"/>
  <c r="N82" i="1"/>
  <c r="B77" i="5"/>
  <c r="C77" i="5"/>
  <c r="H73" i="3"/>
  <c r="F77" i="5"/>
  <c r="I77" i="5"/>
  <c r="L77" i="5"/>
  <c r="O77" i="5"/>
  <c r="R77" i="5"/>
  <c r="U77" i="5"/>
  <c r="X77" i="5"/>
  <c r="AA77" i="5"/>
  <c r="AD77" i="5"/>
  <c r="AG77" i="5"/>
  <c r="AJ77" i="5"/>
  <c r="B78" i="5"/>
  <c r="G74" i="3"/>
  <c r="J74" i="3"/>
  <c r="K74" i="3"/>
  <c r="L74" i="3"/>
  <c r="C78" i="5"/>
  <c r="F78" i="5"/>
  <c r="D84" i="1"/>
  <c r="I78" i="5"/>
  <c r="L78" i="5"/>
  <c r="F84" i="1"/>
  <c r="O78" i="5"/>
  <c r="R78" i="5"/>
  <c r="H84" i="1"/>
  <c r="U78" i="5"/>
  <c r="X78" i="5"/>
  <c r="J84" i="1"/>
  <c r="AA78" i="5"/>
  <c r="AD78" i="5"/>
  <c r="L84" i="1"/>
  <c r="AG78" i="5"/>
  <c r="AJ78" i="5"/>
  <c r="N84" i="1"/>
  <c r="B79" i="5"/>
  <c r="C79" i="5"/>
  <c r="F79" i="5"/>
  <c r="I79" i="5"/>
  <c r="L79" i="5"/>
  <c r="O79" i="5"/>
  <c r="R79" i="5"/>
  <c r="U79" i="5"/>
  <c r="X79" i="5"/>
  <c r="AA79" i="5"/>
  <c r="AD79" i="5"/>
  <c r="AG79" i="5"/>
  <c r="AJ79" i="5"/>
  <c r="B80" i="5"/>
  <c r="G76" i="3"/>
  <c r="C80" i="5"/>
  <c r="F80" i="5"/>
  <c r="D86" i="1"/>
  <c r="I80" i="5"/>
  <c r="L80" i="5"/>
  <c r="F86" i="1"/>
  <c r="O80" i="5"/>
  <c r="R80" i="5"/>
  <c r="H86" i="1"/>
  <c r="U80" i="5"/>
  <c r="X80" i="5"/>
  <c r="J86" i="1"/>
  <c r="AA80" i="5"/>
  <c r="AD80" i="5"/>
  <c r="L86" i="1"/>
  <c r="AG80" i="5"/>
  <c r="AJ80" i="5"/>
  <c r="N86" i="1"/>
  <c r="B81" i="5"/>
  <c r="C81" i="5"/>
  <c r="H77" i="3"/>
  <c r="F81" i="5"/>
  <c r="I81" i="5"/>
  <c r="L81" i="5"/>
  <c r="O81" i="5"/>
  <c r="R81" i="5"/>
  <c r="U81" i="5"/>
  <c r="X81" i="5"/>
  <c r="AA81" i="5"/>
  <c r="AD81" i="5"/>
  <c r="AG81" i="5"/>
  <c r="AJ81" i="5"/>
  <c r="B82" i="5"/>
  <c r="G78" i="3"/>
  <c r="J78" i="3"/>
  <c r="K78" i="3"/>
  <c r="L78" i="3"/>
  <c r="C82" i="5"/>
  <c r="F82" i="5"/>
  <c r="D88" i="1"/>
  <c r="I82" i="5"/>
  <c r="L82" i="5"/>
  <c r="F88" i="1"/>
  <c r="O82" i="5"/>
  <c r="R82" i="5"/>
  <c r="H88" i="1"/>
  <c r="U82" i="5"/>
  <c r="X82" i="5"/>
  <c r="J88" i="1"/>
  <c r="AA82" i="5"/>
  <c r="AD82" i="5"/>
  <c r="L88" i="1"/>
  <c r="AG82" i="5"/>
  <c r="AJ82" i="5"/>
  <c r="N88" i="1"/>
  <c r="B83" i="5"/>
  <c r="C83" i="5"/>
  <c r="F83" i="5"/>
  <c r="I83" i="5"/>
  <c r="L83" i="5"/>
  <c r="O83" i="5"/>
  <c r="R83" i="5"/>
  <c r="U83" i="5"/>
  <c r="X83" i="5"/>
  <c r="AA83" i="5"/>
  <c r="AD83" i="5"/>
  <c r="AG83" i="5"/>
  <c r="AJ83" i="5"/>
  <c r="B84" i="5"/>
  <c r="G80" i="3"/>
  <c r="C84" i="5"/>
  <c r="F84" i="5"/>
  <c r="D90" i="1"/>
  <c r="I84" i="5"/>
  <c r="L84" i="5"/>
  <c r="F90" i="1"/>
  <c r="O84" i="5"/>
  <c r="R84" i="5"/>
  <c r="H90" i="1"/>
  <c r="U84" i="5"/>
  <c r="X84" i="5"/>
  <c r="AA84" i="5"/>
  <c r="AD84" i="5"/>
  <c r="AG84" i="5"/>
  <c r="AJ84" i="5"/>
  <c r="B85" i="5"/>
  <c r="C85" i="5"/>
  <c r="H81" i="3"/>
  <c r="F85" i="5"/>
  <c r="I85" i="5"/>
  <c r="L85" i="5"/>
  <c r="O85" i="5"/>
  <c r="R85" i="5"/>
  <c r="U85" i="5"/>
  <c r="X85" i="5"/>
  <c r="AA85" i="5"/>
  <c r="AD85" i="5"/>
  <c r="AG85" i="5"/>
  <c r="AJ85" i="5"/>
  <c r="B86" i="5"/>
  <c r="G82" i="3"/>
  <c r="C86" i="5"/>
  <c r="F86" i="5"/>
  <c r="I86" i="5"/>
  <c r="L86" i="5"/>
  <c r="O86" i="5"/>
  <c r="R86" i="5"/>
  <c r="U86" i="5"/>
  <c r="X86" i="5"/>
  <c r="AA86" i="5"/>
  <c r="AD86" i="5"/>
  <c r="AG86" i="5"/>
  <c r="AJ86" i="5"/>
  <c r="B87" i="5"/>
  <c r="C87" i="5"/>
  <c r="F87" i="5"/>
  <c r="I87" i="5"/>
  <c r="L87" i="5"/>
  <c r="O87" i="5"/>
  <c r="R87" i="5"/>
  <c r="U87" i="5"/>
  <c r="X87" i="5"/>
  <c r="AA87" i="5"/>
  <c r="AD87" i="5"/>
  <c r="AG87" i="5"/>
  <c r="AJ87" i="5"/>
  <c r="B88" i="5"/>
  <c r="G84" i="3"/>
  <c r="C88" i="5"/>
  <c r="F88" i="5"/>
  <c r="I88" i="5"/>
  <c r="L88" i="5"/>
  <c r="O88" i="5"/>
  <c r="R88" i="5"/>
  <c r="U88" i="5"/>
  <c r="X88" i="5"/>
  <c r="AA88" i="5"/>
  <c r="AD88" i="5"/>
  <c r="AG88" i="5"/>
  <c r="AJ88" i="5"/>
  <c r="B89" i="5"/>
  <c r="C89" i="5"/>
  <c r="H85" i="3"/>
  <c r="F89" i="5"/>
  <c r="I89" i="5"/>
  <c r="L89" i="5"/>
  <c r="O89" i="5"/>
  <c r="R89" i="5"/>
  <c r="U89" i="5"/>
  <c r="X89" i="5"/>
  <c r="AA89" i="5"/>
  <c r="AD89" i="5"/>
  <c r="AG89" i="5"/>
  <c r="AJ89" i="5"/>
  <c r="B90" i="5"/>
  <c r="G86" i="3"/>
  <c r="J86" i="3"/>
  <c r="K86" i="3"/>
  <c r="L86" i="3"/>
  <c r="C90" i="5"/>
  <c r="F90" i="5"/>
  <c r="I90" i="5"/>
  <c r="L90" i="5"/>
  <c r="O90" i="5"/>
  <c r="R90" i="5"/>
  <c r="U90" i="5"/>
  <c r="X90" i="5"/>
  <c r="AA90" i="5"/>
  <c r="AD90" i="5"/>
  <c r="AG90" i="5"/>
  <c r="AJ90" i="5"/>
  <c r="B91" i="5"/>
  <c r="C91" i="5"/>
  <c r="F91" i="5"/>
  <c r="I91" i="5"/>
  <c r="L91" i="5"/>
  <c r="O91" i="5"/>
  <c r="R91" i="5"/>
  <c r="U91" i="5"/>
  <c r="X91" i="5"/>
  <c r="AA91" i="5"/>
  <c r="AD91" i="5"/>
  <c r="AG91" i="5"/>
  <c r="AJ91" i="5"/>
  <c r="B92" i="5"/>
  <c r="G88" i="3"/>
  <c r="C92" i="5"/>
  <c r="F92" i="5"/>
  <c r="I92" i="5"/>
  <c r="L92" i="5"/>
  <c r="O92" i="5"/>
  <c r="R92" i="5"/>
  <c r="U92" i="5"/>
  <c r="X92" i="5"/>
  <c r="AA92" i="5"/>
  <c r="AD92" i="5"/>
  <c r="AG92" i="5"/>
  <c r="AJ92" i="5"/>
  <c r="B93" i="5"/>
  <c r="C93" i="5"/>
  <c r="H89" i="3"/>
  <c r="F93" i="5"/>
  <c r="I93" i="5"/>
  <c r="L93" i="5"/>
  <c r="O93" i="5"/>
  <c r="R93" i="5"/>
  <c r="U93" i="5"/>
  <c r="X93" i="5"/>
  <c r="AA93" i="5"/>
  <c r="AD93" i="5"/>
  <c r="AG93" i="5"/>
  <c r="AJ93" i="5"/>
  <c r="B94" i="5"/>
  <c r="G90" i="3"/>
  <c r="C94" i="5"/>
  <c r="F94" i="5"/>
  <c r="I94" i="5"/>
  <c r="L94" i="5"/>
  <c r="O94" i="5"/>
  <c r="R94" i="5"/>
  <c r="U94" i="5"/>
  <c r="X94" i="5"/>
  <c r="AA94" i="5"/>
  <c r="AD94" i="5"/>
  <c r="AG94" i="5"/>
  <c r="AJ94" i="5"/>
  <c r="B95" i="5"/>
  <c r="C95" i="5"/>
  <c r="F95" i="5"/>
  <c r="I95" i="5"/>
  <c r="L95" i="5"/>
  <c r="O95" i="5"/>
  <c r="R95" i="5"/>
  <c r="U95" i="5"/>
  <c r="X95" i="5"/>
  <c r="AA95" i="5"/>
  <c r="AD95" i="5"/>
  <c r="AG95" i="5"/>
  <c r="AJ95" i="5"/>
  <c r="B96" i="5"/>
  <c r="G92" i="3"/>
  <c r="C96" i="5"/>
  <c r="F96" i="5"/>
  <c r="I96" i="5"/>
  <c r="L96" i="5"/>
  <c r="O96" i="5"/>
  <c r="R96" i="5"/>
  <c r="U96" i="5"/>
  <c r="X96" i="5"/>
  <c r="AA96" i="5"/>
  <c r="AD96" i="5"/>
  <c r="AG96" i="5"/>
  <c r="AJ96" i="5"/>
  <c r="B97" i="5"/>
  <c r="C97" i="5"/>
  <c r="H93" i="3"/>
  <c r="F97" i="5"/>
  <c r="I97" i="5"/>
  <c r="L97" i="5"/>
  <c r="O97" i="5"/>
  <c r="R97" i="5"/>
  <c r="U97" i="5"/>
  <c r="X97" i="5"/>
  <c r="AA97" i="5"/>
  <c r="AD97" i="5"/>
  <c r="AG97" i="5"/>
  <c r="AJ97" i="5"/>
  <c r="B98" i="5"/>
  <c r="C98" i="5"/>
  <c r="F98" i="5"/>
  <c r="I98" i="5"/>
  <c r="L98" i="5"/>
  <c r="O98" i="5"/>
  <c r="R98" i="5"/>
  <c r="U98" i="5"/>
  <c r="X98" i="5"/>
  <c r="AA98" i="5"/>
  <c r="AD98" i="5"/>
  <c r="AG98" i="5"/>
  <c r="AJ98" i="5"/>
  <c r="B99" i="5"/>
  <c r="C99" i="5"/>
  <c r="H95" i="3"/>
  <c r="F99" i="5"/>
  <c r="I99" i="5"/>
  <c r="L99" i="5"/>
  <c r="O99" i="5"/>
  <c r="R99" i="5"/>
  <c r="U99" i="5"/>
  <c r="X99" i="5"/>
  <c r="AA99" i="5"/>
  <c r="AD99" i="5"/>
  <c r="AG99" i="5"/>
  <c r="AJ99" i="5"/>
  <c r="B100" i="5"/>
  <c r="G96" i="3"/>
  <c r="C100" i="5"/>
  <c r="F100" i="5"/>
  <c r="I100" i="5"/>
  <c r="L100" i="5"/>
  <c r="O100" i="5"/>
  <c r="R100" i="5"/>
  <c r="U100" i="5"/>
  <c r="X100" i="5"/>
  <c r="AA100" i="5"/>
  <c r="AD100" i="5"/>
  <c r="AG100" i="5"/>
  <c r="AJ100" i="5"/>
  <c r="B101" i="5"/>
  <c r="C101" i="5"/>
  <c r="H97" i="3"/>
  <c r="F101" i="5"/>
  <c r="I101" i="5"/>
  <c r="L101" i="5"/>
  <c r="O101" i="5"/>
  <c r="R101" i="5"/>
  <c r="U101" i="5"/>
  <c r="X101" i="5"/>
  <c r="AA101" i="5"/>
  <c r="AD101" i="5"/>
  <c r="AG101" i="5"/>
  <c r="AJ101" i="5"/>
  <c r="B102" i="5"/>
  <c r="G98" i="3"/>
  <c r="C102" i="5"/>
  <c r="F102" i="5"/>
  <c r="I102" i="5"/>
  <c r="L102" i="5"/>
  <c r="O102" i="5"/>
  <c r="R102" i="5"/>
  <c r="U102" i="5"/>
  <c r="X102" i="5"/>
  <c r="AA102" i="5"/>
  <c r="AD102" i="5"/>
  <c r="AG102" i="5"/>
  <c r="AJ102" i="5"/>
  <c r="B103" i="5"/>
  <c r="C103" i="5"/>
  <c r="F103" i="5"/>
  <c r="I103" i="5"/>
  <c r="L103" i="5"/>
  <c r="O103" i="5"/>
  <c r="R103" i="5"/>
  <c r="U103" i="5"/>
  <c r="X103" i="5"/>
  <c r="AA103" i="5"/>
  <c r="AD103" i="5"/>
  <c r="AG103" i="5"/>
  <c r="AJ103" i="5"/>
  <c r="B104" i="5"/>
  <c r="G100" i="3"/>
  <c r="C104" i="5"/>
  <c r="F104" i="5"/>
  <c r="G104" i="5"/>
  <c r="I104" i="5"/>
  <c r="L104" i="5"/>
  <c r="O104" i="5"/>
  <c r="R104" i="5"/>
  <c r="U104" i="5"/>
  <c r="X104" i="5"/>
  <c r="AA104" i="5"/>
  <c r="AC104" i="5"/>
  <c r="AD104" i="5"/>
  <c r="AG104" i="5"/>
  <c r="AJ104" i="5"/>
  <c r="B105" i="5"/>
  <c r="C105" i="5"/>
  <c r="H101" i="3"/>
  <c r="F105" i="5"/>
  <c r="I105" i="5"/>
  <c r="L105" i="5"/>
  <c r="O105" i="5"/>
  <c r="R105" i="5"/>
  <c r="U105" i="5"/>
  <c r="X105" i="5"/>
  <c r="AA105" i="5"/>
  <c r="AD105" i="5"/>
  <c r="AG105" i="5"/>
  <c r="AJ105" i="5"/>
  <c r="B106" i="5"/>
  <c r="D106" i="5"/>
  <c r="E106" i="5"/>
  <c r="G106" i="5"/>
  <c r="H106" i="5"/>
  <c r="J106" i="5"/>
  <c r="K106" i="5"/>
  <c r="L106" i="5"/>
  <c r="M106" i="5"/>
  <c r="N106" i="5"/>
  <c r="P106" i="5"/>
  <c r="Q106" i="5"/>
  <c r="S106" i="5"/>
  <c r="T106" i="5"/>
  <c r="V106" i="5"/>
  <c r="W106" i="5"/>
  <c r="X106" i="5"/>
  <c r="Y106" i="5"/>
  <c r="Z106" i="5"/>
  <c r="AB106" i="5"/>
  <c r="AC106" i="5"/>
  <c r="AE106" i="5"/>
  <c r="AF106" i="5"/>
  <c r="AH106" i="5"/>
  <c r="AI106" i="5"/>
  <c r="AJ106" i="5"/>
  <c r="D109" i="5"/>
  <c r="D108" i="5"/>
  <c r="J109" i="5"/>
  <c r="J108" i="5"/>
  <c r="P109" i="5"/>
  <c r="P108" i="5"/>
  <c r="V109" i="5"/>
  <c r="V108" i="5"/>
  <c r="AB109" i="5"/>
  <c r="AB108" i="5"/>
  <c r="AH109" i="5"/>
  <c r="AH108" i="5"/>
  <c r="B127" i="5"/>
  <c r="C127" i="5"/>
  <c r="H115" i="3"/>
  <c r="F127" i="5"/>
  <c r="I127" i="5"/>
  <c r="L127" i="5"/>
  <c r="O127" i="5"/>
  <c r="O165" i="5"/>
  <c r="R127" i="5"/>
  <c r="U127" i="5"/>
  <c r="X127" i="5"/>
  <c r="AA127" i="5"/>
  <c r="AA165" i="5"/>
  <c r="AD127" i="5"/>
  <c r="AG127" i="5"/>
  <c r="AJ127" i="5"/>
  <c r="B128" i="5"/>
  <c r="C128" i="5"/>
  <c r="F128" i="5"/>
  <c r="I128" i="5"/>
  <c r="L128" i="5"/>
  <c r="O128" i="5"/>
  <c r="R128" i="5"/>
  <c r="U128" i="5"/>
  <c r="X128" i="5"/>
  <c r="AA128" i="5"/>
  <c r="AD128" i="5"/>
  <c r="AG128" i="5"/>
  <c r="AJ128" i="5"/>
  <c r="B129" i="5"/>
  <c r="C129" i="5"/>
  <c r="H117" i="3"/>
  <c r="J117" i="3"/>
  <c r="K117" i="3"/>
  <c r="L117" i="3"/>
  <c r="F129" i="5"/>
  <c r="I129" i="5"/>
  <c r="L129" i="5"/>
  <c r="O129" i="5"/>
  <c r="R129" i="5"/>
  <c r="U129" i="5"/>
  <c r="X129" i="5"/>
  <c r="AA129" i="5"/>
  <c r="AD129" i="5"/>
  <c r="AG129" i="5"/>
  <c r="AJ129" i="5"/>
  <c r="B130" i="5"/>
  <c r="G118" i="3"/>
  <c r="J118" i="3"/>
  <c r="K118" i="3"/>
  <c r="L118" i="3"/>
  <c r="C130" i="5"/>
  <c r="F130" i="5"/>
  <c r="I130" i="5"/>
  <c r="L130" i="5"/>
  <c r="O130" i="5"/>
  <c r="R130" i="5"/>
  <c r="U130" i="5"/>
  <c r="X130" i="5"/>
  <c r="AA130" i="5"/>
  <c r="AD130" i="5"/>
  <c r="AG130" i="5"/>
  <c r="AJ130" i="5"/>
  <c r="B131" i="5"/>
  <c r="C131" i="5"/>
  <c r="F131" i="5"/>
  <c r="I131" i="5"/>
  <c r="L131" i="5"/>
  <c r="O131" i="5"/>
  <c r="R131" i="5"/>
  <c r="U131" i="5"/>
  <c r="X131" i="5"/>
  <c r="AA131" i="5"/>
  <c r="AD131" i="5"/>
  <c r="AG131" i="5"/>
  <c r="AJ131" i="5"/>
  <c r="B132" i="5"/>
  <c r="G120" i="3"/>
  <c r="C132" i="5"/>
  <c r="F132" i="5"/>
  <c r="I132" i="5"/>
  <c r="L132" i="5"/>
  <c r="O132" i="5"/>
  <c r="R132" i="5"/>
  <c r="U132" i="5"/>
  <c r="X132" i="5"/>
  <c r="AA132" i="5"/>
  <c r="AD132" i="5"/>
  <c r="AG132" i="5"/>
  <c r="AJ132" i="5"/>
  <c r="B133" i="5"/>
  <c r="C133" i="5"/>
  <c r="H121" i="3"/>
  <c r="J121" i="3"/>
  <c r="F133" i="5"/>
  <c r="I133" i="5"/>
  <c r="L133" i="5"/>
  <c r="O133" i="5"/>
  <c r="R133" i="5"/>
  <c r="U133" i="5"/>
  <c r="X133" i="5"/>
  <c r="AA133" i="5"/>
  <c r="AD133" i="5"/>
  <c r="AG133" i="5"/>
  <c r="AJ133" i="5"/>
  <c r="B134" i="5"/>
  <c r="G122" i="3"/>
  <c r="J122" i="3"/>
  <c r="C134" i="5"/>
  <c r="F134" i="5"/>
  <c r="I134" i="5"/>
  <c r="L134" i="5"/>
  <c r="O134" i="5"/>
  <c r="R134" i="5"/>
  <c r="U134" i="5"/>
  <c r="X134" i="5"/>
  <c r="AA134" i="5"/>
  <c r="AD134" i="5"/>
  <c r="AG134" i="5"/>
  <c r="AJ134" i="5"/>
  <c r="B135" i="5"/>
  <c r="C135" i="5"/>
  <c r="H123" i="3"/>
  <c r="F135" i="5"/>
  <c r="I135" i="5"/>
  <c r="L135" i="5"/>
  <c r="O135" i="5"/>
  <c r="R135" i="5"/>
  <c r="U135" i="5"/>
  <c r="X135" i="5"/>
  <c r="AA135" i="5"/>
  <c r="AD135" i="5"/>
  <c r="AG135" i="5"/>
  <c r="AJ135" i="5"/>
  <c r="B136" i="5"/>
  <c r="G124" i="3"/>
  <c r="J124" i="3"/>
  <c r="C136" i="5"/>
  <c r="F136" i="5"/>
  <c r="I136" i="5"/>
  <c r="L136" i="5"/>
  <c r="O136" i="5"/>
  <c r="R136" i="5"/>
  <c r="U136" i="5"/>
  <c r="X136" i="5"/>
  <c r="AA136" i="5"/>
  <c r="AD136" i="5"/>
  <c r="AG136" i="5"/>
  <c r="AJ136" i="5"/>
  <c r="B137" i="5"/>
  <c r="C137" i="5"/>
  <c r="H125" i="3"/>
  <c r="F137" i="5"/>
  <c r="I137" i="5"/>
  <c r="L137" i="5"/>
  <c r="O137" i="5"/>
  <c r="R137" i="5"/>
  <c r="U137" i="5"/>
  <c r="X137" i="5"/>
  <c r="AA137" i="5"/>
  <c r="AD137" i="5"/>
  <c r="AG137" i="5"/>
  <c r="AJ137" i="5"/>
  <c r="B138" i="5"/>
  <c r="G126" i="3"/>
  <c r="J126" i="3"/>
  <c r="C138" i="5"/>
  <c r="F138" i="5"/>
  <c r="I138" i="5"/>
  <c r="L138" i="5"/>
  <c r="O138" i="5"/>
  <c r="R138" i="5"/>
  <c r="U138" i="5"/>
  <c r="X138" i="5"/>
  <c r="AA138" i="5"/>
  <c r="AD138" i="5"/>
  <c r="AG138" i="5"/>
  <c r="AJ138" i="5"/>
  <c r="B139" i="5"/>
  <c r="C139" i="5"/>
  <c r="H127" i="3"/>
  <c r="F139" i="5"/>
  <c r="I139" i="5"/>
  <c r="L139" i="5"/>
  <c r="O139" i="5"/>
  <c r="R139" i="5"/>
  <c r="U139" i="5"/>
  <c r="X139" i="5"/>
  <c r="AA139" i="5"/>
  <c r="AD139" i="5"/>
  <c r="AG139" i="5"/>
  <c r="AJ139" i="5"/>
  <c r="B140" i="5"/>
  <c r="G128" i="3"/>
  <c r="J128" i="3"/>
  <c r="K128" i="3"/>
  <c r="L128" i="3"/>
  <c r="C140" i="5"/>
  <c r="F140" i="5"/>
  <c r="I140" i="5"/>
  <c r="L140" i="5"/>
  <c r="O140" i="5"/>
  <c r="R140" i="5"/>
  <c r="U140" i="5"/>
  <c r="X140" i="5"/>
  <c r="AA140" i="5"/>
  <c r="AD140" i="5"/>
  <c r="AG140" i="5"/>
  <c r="AJ140" i="5"/>
  <c r="B141" i="5"/>
  <c r="C141" i="5"/>
  <c r="F141" i="5"/>
  <c r="I141" i="5"/>
  <c r="L141" i="5"/>
  <c r="O141" i="5"/>
  <c r="R141" i="5"/>
  <c r="U141" i="5"/>
  <c r="X141" i="5"/>
  <c r="AA141" i="5"/>
  <c r="AD141" i="5"/>
  <c r="AG141" i="5"/>
  <c r="AJ141" i="5"/>
  <c r="B142" i="5"/>
  <c r="G130" i="3"/>
  <c r="C142" i="5"/>
  <c r="F142" i="5"/>
  <c r="D154" i="1"/>
  <c r="I142" i="5"/>
  <c r="L142" i="5"/>
  <c r="F154" i="1"/>
  <c r="O142" i="5"/>
  <c r="R142" i="5"/>
  <c r="H154" i="1"/>
  <c r="U142" i="5"/>
  <c r="X142" i="5"/>
  <c r="J154" i="1"/>
  <c r="AA142" i="5"/>
  <c r="AD142" i="5"/>
  <c r="L154" i="1"/>
  <c r="AG142" i="5"/>
  <c r="AJ142" i="5"/>
  <c r="N154" i="1"/>
  <c r="B143" i="5"/>
  <c r="C143" i="5"/>
  <c r="H131" i="3"/>
  <c r="F143" i="5"/>
  <c r="I143" i="5"/>
  <c r="L143" i="5"/>
  <c r="O143" i="5"/>
  <c r="R143" i="5"/>
  <c r="U143" i="5"/>
  <c r="X143" i="5"/>
  <c r="AA143" i="5"/>
  <c r="AD143" i="5"/>
  <c r="AG143" i="5"/>
  <c r="AJ143" i="5"/>
  <c r="B144" i="5"/>
  <c r="C144" i="5"/>
  <c r="F144" i="5"/>
  <c r="D156" i="1"/>
  <c r="I144" i="5"/>
  <c r="L144" i="5"/>
  <c r="F156" i="1"/>
  <c r="O144" i="5"/>
  <c r="R144" i="5"/>
  <c r="H156" i="1"/>
  <c r="U144" i="5"/>
  <c r="X144" i="5"/>
  <c r="J156" i="1"/>
  <c r="AA144" i="5"/>
  <c r="AD144" i="5"/>
  <c r="L156" i="1"/>
  <c r="AG144" i="5"/>
  <c r="AJ144" i="5"/>
  <c r="N156" i="1"/>
  <c r="B145" i="5"/>
  <c r="C145" i="5"/>
  <c r="H133" i="3"/>
  <c r="F145" i="5"/>
  <c r="I145" i="5"/>
  <c r="L145" i="5"/>
  <c r="O145" i="5"/>
  <c r="R145" i="5"/>
  <c r="U145" i="5"/>
  <c r="X145" i="5"/>
  <c r="AA145" i="5"/>
  <c r="AD145" i="5"/>
  <c r="AG145" i="5"/>
  <c r="AJ145" i="5"/>
  <c r="B146" i="5"/>
  <c r="G134" i="3"/>
  <c r="J134" i="3"/>
  <c r="K134" i="3"/>
  <c r="L134" i="3"/>
  <c r="C146" i="5"/>
  <c r="F146" i="5"/>
  <c r="D158" i="1"/>
  <c r="I146" i="5"/>
  <c r="L146" i="5"/>
  <c r="F158" i="1"/>
  <c r="O146" i="5"/>
  <c r="R146" i="5"/>
  <c r="H158" i="1"/>
  <c r="U146" i="5"/>
  <c r="X146" i="5"/>
  <c r="J158" i="1"/>
  <c r="AA146" i="5"/>
  <c r="AD146" i="5"/>
  <c r="L158" i="1"/>
  <c r="AG146" i="5"/>
  <c r="AJ146" i="5"/>
  <c r="N158" i="1"/>
  <c r="B147" i="5"/>
  <c r="C147" i="5"/>
  <c r="H135" i="3"/>
  <c r="F147" i="5"/>
  <c r="I147" i="5"/>
  <c r="L147" i="5"/>
  <c r="O147" i="5"/>
  <c r="R147" i="5"/>
  <c r="U147" i="5"/>
  <c r="X147" i="5"/>
  <c r="AA147" i="5"/>
  <c r="AD147" i="5"/>
  <c r="AG147" i="5"/>
  <c r="AJ147" i="5"/>
  <c r="B148" i="5"/>
  <c r="C148" i="5"/>
  <c r="F148" i="5"/>
  <c r="D160" i="1"/>
  <c r="I148" i="5"/>
  <c r="L148" i="5"/>
  <c r="F160" i="1"/>
  <c r="O148" i="5"/>
  <c r="R148" i="5"/>
  <c r="H160" i="1"/>
  <c r="U148" i="5"/>
  <c r="X148" i="5"/>
  <c r="J160" i="1"/>
  <c r="AA148" i="5"/>
  <c r="AD148" i="5"/>
  <c r="L160" i="1"/>
  <c r="AG148" i="5"/>
  <c r="AJ148" i="5"/>
  <c r="N160" i="1"/>
  <c r="B149" i="5"/>
  <c r="C149" i="5"/>
  <c r="H137" i="3"/>
  <c r="J137" i="3"/>
  <c r="F149" i="5"/>
  <c r="I149" i="5"/>
  <c r="L149" i="5"/>
  <c r="O149" i="5"/>
  <c r="R149" i="5"/>
  <c r="U149" i="5"/>
  <c r="X149" i="5"/>
  <c r="AA149" i="5"/>
  <c r="AD149" i="5"/>
  <c r="AG149" i="5"/>
  <c r="AJ149" i="5"/>
  <c r="B150" i="5"/>
  <c r="C150" i="5"/>
  <c r="F150" i="5"/>
  <c r="D162" i="1"/>
  <c r="I150" i="5"/>
  <c r="L150" i="5"/>
  <c r="F162" i="1"/>
  <c r="O150" i="5"/>
  <c r="R150" i="5"/>
  <c r="H162" i="1"/>
  <c r="U150" i="5"/>
  <c r="X150" i="5"/>
  <c r="J162" i="1"/>
  <c r="AA150" i="5"/>
  <c r="AD150" i="5"/>
  <c r="L162" i="1"/>
  <c r="AG150" i="5"/>
  <c r="AJ150" i="5"/>
  <c r="N162" i="1"/>
  <c r="B151" i="5"/>
  <c r="C151" i="5"/>
  <c r="H139" i="3"/>
  <c r="J139" i="3"/>
  <c r="F151" i="5"/>
  <c r="I151" i="5"/>
  <c r="L151" i="5"/>
  <c r="O151" i="5"/>
  <c r="R151" i="5"/>
  <c r="U151" i="5"/>
  <c r="X151" i="5"/>
  <c r="AA151" i="5"/>
  <c r="AD151" i="5"/>
  <c r="AG151" i="5"/>
  <c r="AJ151" i="5"/>
  <c r="B152" i="5"/>
  <c r="C152" i="5"/>
  <c r="F152" i="5"/>
  <c r="D164" i="1"/>
  <c r="I152" i="5"/>
  <c r="L152" i="5"/>
  <c r="F164" i="1"/>
  <c r="O152" i="5"/>
  <c r="R152" i="5"/>
  <c r="H164" i="1"/>
  <c r="U152" i="5"/>
  <c r="X152" i="5"/>
  <c r="J164" i="1"/>
  <c r="AA152" i="5"/>
  <c r="AD152" i="5"/>
  <c r="L164" i="1"/>
  <c r="AG152" i="5"/>
  <c r="AJ152" i="5"/>
  <c r="N164" i="1"/>
  <c r="B153" i="5"/>
  <c r="C153" i="5"/>
  <c r="H141" i="3"/>
  <c r="F153" i="5"/>
  <c r="I153" i="5"/>
  <c r="L153" i="5"/>
  <c r="O153" i="5"/>
  <c r="R153" i="5"/>
  <c r="U153" i="5"/>
  <c r="X153" i="5"/>
  <c r="AA153" i="5"/>
  <c r="AD153" i="5"/>
  <c r="AG153" i="5"/>
  <c r="AJ153" i="5"/>
  <c r="B154" i="5"/>
  <c r="G142" i="3"/>
  <c r="J142" i="3"/>
  <c r="K142" i="3"/>
  <c r="L142" i="3"/>
  <c r="C154" i="5"/>
  <c r="F154" i="5"/>
  <c r="D166" i="1"/>
  <c r="I154" i="5"/>
  <c r="L154" i="5"/>
  <c r="F166" i="1"/>
  <c r="O154" i="5"/>
  <c r="R154" i="5"/>
  <c r="H166" i="1"/>
  <c r="U154" i="5"/>
  <c r="X154" i="5"/>
  <c r="J166" i="1"/>
  <c r="AA154" i="5"/>
  <c r="AD154" i="5"/>
  <c r="L166" i="1"/>
  <c r="AG154" i="5"/>
  <c r="AJ154" i="5"/>
  <c r="N166" i="1"/>
  <c r="B155" i="5"/>
  <c r="C155" i="5"/>
  <c r="F155" i="5"/>
  <c r="I155" i="5"/>
  <c r="L155" i="5"/>
  <c r="O155" i="5"/>
  <c r="R155" i="5"/>
  <c r="U155" i="5"/>
  <c r="X155" i="5"/>
  <c r="AA155" i="5"/>
  <c r="AD155" i="5"/>
  <c r="AG155" i="5"/>
  <c r="AJ155" i="5"/>
  <c r="B156" i="5"/>
  <c r="G144" i="3"/>
  <c r="J144" i="3"/>
  <c r="K144" i="3"/>
  <c r="L144" i="3"/>
  <c r="C156" i="5"/>
  <c r="F156" i="5"/>
  <c r="D168" i="1"/>
  <c r="I156" i="5"/>
  <c r="L156" i="5"/>
  <c r="F168" i="1"/>
  <c r="O156" i="5"/>
  <c r="R156" i="5"/>
  <c r="H168" i="1"/>
  <c r="U156" i="5"/>
  <c r="X156" i="5"/>
  <c r="J168" i="1"/>
  <c r="AA156" i="5"/>
  <c r="AD156" i="5"/>
  <c r="L168" i="1"/>
  <c r="AG156" i="5"/>
  <c r="AJ156" i="5"/>
  <c r="N168" i="1"/>
  <c r="B157" i="5"/>
  <c r="C157" i="5"/>
  <c r="H145" i="3"/>
  <c r="F157" i="5"/>
  <c r="I157" i="5"/>
  <c r="L157" i="5"/>
  <c r="O157" i="5"/>
  <c r="R157" i="5"/>
  <c r="U157" i="5"/>
  <c r="X157" i="5"/>
  <c r="AA157" i="5"/>
  <c r="AD157" i="5"/>
  <c r="AG157" i="5"/>
  <c r="AJ157" i="5"/>
  <c r="B158" i="5"/>
  <c r="C158" i="5"/>
  <c r="F158" i="5"/>
  <c r="D170" i="1"/>
  <c r="I158" i="5"/>
  <c r="L158" i="5"/>
  <c r="F170" i="1"/>
  <c r="O158" i="5"/>
  <c r="R158" i="5"/>
  <c r="H170" i="1"/>
  <c r="U158" i="5"/>
  <c r="X158" i="5"/>
  <c r="J170" i="1"/>
  <c r="AA158" i="5"/>
  <c r="AD158" i="5"/>
  <c r="L170" i="1"/>
  <c r="AG158" i="5"/>
  <c r="AJ158" i="5"/>
  <c r="N170" i="1"/>
  <c r="B159" i="5"/>
  <c r="C159" i="5"/>
  <c r="H147" i="3"/>
  <c r="F159" i="5"/>
  <c r="I159" i="5"/>
  <c r="L159" i="5"/>
  <c r="O159" i="5"/>
  <c r="R159" i="5"/>
  <c r="U159" i="5"/>
  <c r="X159" i="5"/>
  <c r="AA159" i="5"/>
  <c r="AD159" i="5"/>
  <c r="AG159" i="5"/>
  <c r="AJ159" i="5"/>
  <c r="B160" i="5"/>
  <c r="C160" i="5"/>
  <c r="F160" i="5"/>
  <c r="D172" i="1"/>
  <c r="I160" i="5"/>
  <c r="L160" i="5"/>
  <c r="F172" i="1"/>
  <c r="O160" i="5"/>
  <c r="R160" i="5"/>
  <c r="H172" i="1"/>
  <c r="U160" i="5"/>
  <c r="X160" i="5"/>
  <c r="J172" i="1"/>
  <c r="AA160" i="5"/>
  <c r="AD160" i="5"/>
  <c r="L172" i="1"/>
  <c r="AG160" i="5"/>
  <c r="AJ160" i="5"/>
  <c r="N172" i="1"/>
  <c r="B161" i="5"/>
  <c r="C161" i="5"/>
  <c r="H149" i="3"/>
  <c r="J149" i="3"/>
  <c r="F161" i="5"/>
  <c r="I161" i="5"/>
  <c r="L161" i="5"/>
  <c r="O161" i="5"/>
  <c r="R161" i="5"/>
  <c r="U161" i="5"/>
  <c r="X161" i="5"/>
  <c r="AA161" i="5"/>
  <c r="AD161" i="5"/>
  <c r="AG161" i="5"/>
  <c r="AJ161" i="5"/>
  <c r="B162" i="5"/>
  <c r="G150" i="3"/>
  <c r="J150" i="3"/>
  <c r="K150" i="3"/>
  <c r="L150" i="3"/>
  <c r="C162" i="5"/>
  <c r="F162" i="5"/>
  <c r="D174" i="1"/>
  <c r="I162" i="5"/>
  <c r="L162" i="5"/>
  <c r="F174" i="1"/>
  <c r="O162" i="5"/>
  <c r="R162" i="5"/>
  <c r="H174" i="1"/>
  <c r="U162" i="5"/>
  <c r="X162" i="5"/>
  <c r="J174" i="1"/>
  <c r="AA162" i="5"/>
  <c r="AD162" i="5"/>
  <c r="L174" i="1"/>
  <c r="AG162" i="5"/>
  <c r="AJ162" i="5"/>
  <c r="N174" i="1"/>
  <c r="B163" i="5"/>
  <c r="C163" i="5"/>
  <c r="F163" i="5"/>
  <c r="I163" i="5"/>
  <c r="L163" i="5"/>
  <c r="O163" i="5"/>
  <c r="R163" i="5"/>
  <c r="U163" i="5"/>
  <c r="X163" i="5"/>
  <c r="AA163" i="5"/>
  <c r="AD163" i="5"/>
  <c r="AG163" i="5"/>
  <c r="AJ163" i="5"/>
  <c r="B164" i="5"/>
  <c r="G152" i="3"/>
  <c r="C164" i="5"/>
  <c r="F164" i="5"/>
  <c r="D176" i="1"/>
  <c r="I164" i="5"/>
  <c r="L164" i="5"/>
  <c r="F176" i="1"/>
  <c r="O164" i="5"/>
  <c r="R164" i="5"/>
  <c r="H176" i="1"/>
  <c r="U164" i="5"/>
  <c r="X164" i="5"/>
  <c r="J176" i="1"/>
  <c r="AA164" i="5"/>
  <c r="AD164" i="5"/>
  <c r="L176" i="1"/>
  <c r="AG164" i="5"/>
  <c r="AJ164" i="5"/>
  <c r="N176" i="1"/>
  <c r="D165" i="5"/>
  <c r="E165" i="5"/>
  <c r="G165" i="5"/>
  <c r="H165" i="5"/>
  <c r="I165" i="5"/>
  <c r="J165" i="5"/>
  <c r="K165" i="5"/>
  <c r="M165" i="5"/>
  <c r="N165" i="5"/>
  <c r="P165" i="5"/>
  <c r="Q165" i="5"/>
  <c r="S165" i="5"/>
  <c r="T165" i="5"/>
  <c r="U165" i="5"/>
  <c r="V165" i="5"/>
  <c r="W165" i="5"/>
  <c r="Y165" i="5"/>
  <c r="Z165" i="5"/>
  <c r="AB165" i="5"/>
  <c r="AC165" i="5"/>
  <c r="AE165" i="5"/>
  <c r="AF165" i="5"/>
  <c r="AG165" i="5"/>
  <c r="AH165" i="5"/>
  <c r="AI165" i="5"/>
  <c r="G168" i="5"/>
  <c r="G167" i="5"/>
  <c r="M168" i="5"/>
  <c r="M167" i="5"/>
  <c r="S168" i="5"/>
  <c r="S167" i="5"/>
  <c r="Y168" i="5"/>
  <c r="Y167" i="5"/>
  <c r="AE168" i="5"/>
  <c r="AE167" i="5"/>
  <c r="B186" i="5"/>
  <c r="C186" i="5"/>
  <c r="AJ186" i="5"/>
  <c r="B187" i="5"/>
  <c r="C187" i="5"/>
  <c r="AJ187" i="5"/>
  <c r="B188" i="5"/>
  <c r="C188" i="5"/>
  <c r="AJ188" i="5"/>
  <c r="B189" i="5"/>
  <c r="C189" i="5"/>
  <c r="AJ189" i="5"/>
  <c r="B190" i="5"/>
  <c r="C190" i="5"/>
  <c r="AJ190" i="5"/>
  <c r="B191" i="5"/>
  <c r="C191" i="5"/>
  <c r="AJ191" i="5"/>
  <c r="B192" i="5"/>
  <c r="C192" i="5"/>
  <c r="AJ192" i="5"/>
  <c r="B193" i="5"/>
  <c r="C193" i="5"/>
  <c r="AJ193" i="5"/>
  <c r="B194" i="5"/>
  <c r="C194" i="5"/>
  <c r="AJ194" i="5"/>
  <c r="B195" i="5"/>
  <c r="C195" i="5"/>
  <c r="AJ195" i="5"/>
  <c r="B196" i="5"/>
  <c r="C196" i="5"/>
  <c r="AJ196" i="5"/>
  <c r="B197" i="5"/>
  <c r="C197" i="5"/>
  <c r="AJ197" i="5"/>
  <c r="B198" i="5"/>
  <c r="C198" i="5"/>
  <c r="AJ198" i="5"/>
  <c r="B199" i="5"/>
  <c r="C199" i="5"/>
  <c r="AJ199" i="5"/>
  <c r="B200" i="5"/>
  <c r="C200" i="5"/>
  <c r="AJ200" i="5"/>
  <c r="B201" i="5"/>
  <c r="C201" i="5"/>
  <c r="AJ201" i="5"/>
  <c r="B202" i="5"/>
  <c r="C202" i="5"/>
  <c r="AJ202" i="5"/>
  <c r="B203" i="5"/>
  <c r="C203" i="5"/>
  <c r="AJ203" i="5"/>
  <c r="B204" i="5"/>
  <c r="C204" i="5"/>
  <c r="AJ204" i="5"/>
  <c r="B205" i="5"/>
  <c r="C205" i="5"/>
  <c r="AJ205" i="5"/>
  <c r="B206" i="5"/>
  <c r="C206" i="5"/>
  <c r="AJ206" i="5"/>
  <c r="B207" i="5"/>
  <c r="C207" i="5"/>
  <c r="AJ207" i="5"/>
  <c r="B208" i="5"/>
  <c r="C208" i="5"/>
  <c r="AJ208" i="5"/>
  <c r="B209" i="5"/>
  <c r="C209" i="5"/>
  <c r="AJ209" i="5"/>
  <c r="B210" i="5"/>
  <c r="C210" i="5"/>
  <c r="AJ210" i="5"/>
  <c r="B211" i="5"/>
  <c r="C211" i="5"/>
  <c r="AJ211" i="5"/>
  <c r="B212" i="5"/>
  <c r="C212" i="5"/>
  <c r="AJ212" i="5"/>
  <c r="B213" i="5"/>
  <c r="C213" i="5"/>
  <c r="AJ213" i="5"/>
  <c r="B214" i="5"/>
  <c r="C214" i="5"/>
  <c r="AJ214" i="5"/>
  <c r="B215" i="5"/>
  <c r="C215" i="5"/>
  <c r="AJ215" i="5"/>
  <c r="B216" i="5"/>
  <c r="C216" i="5"/>
  <c r="AJ216" i="5"/>
  <c r="B217" i="5"/>
  <c r="C217" i="5"/>
  <c r="AJ217" i="5"/>
  <c r="B218" i="5"/>
  <c r="C218" i="5"/>
  <c r="AJ218" i="5"/>
  <c r="B219" i="5"/>
  <c r="C219" i="5"/>
  <c r="AJ219" i="5"/>
  <c r="B220" i="5"/>
  <c r="C220" i="5"/>
  <c r="AJ220" i="5"/>
  <c r="B221" i="5"/>
  <c r="C221" i="5"/>
  <c r="AJ221" i="5"/>
  <c r="B222" i="5"/>
  <c r="C222" i="5"/>
  <c r="AJ222" i="5"/>
  <c r="B223" i="5"/>
  <c r="C223" i="5"/>
  <c r="AJ223" i="5"/>
  <c r="D224" i="5"/>
  <c r="E224" i="5"/>
  <c r="F224" i="5"/>
  <c r="G224" i="5"/>
  <c r="H224" i="5"/>
  <c r="J224" i="5"/>
  <c r="K224" i="5"/>
  <c r="L224" i="5"/>
  <c r="M224" i="5"/>
  <c r="N224" i="5"/>
  <c r="O224" i="5"/>
  <c r="P224" i="5"/>
  <c r="Q224" i="5"/>
  <c r="R224" i="5"/>
  <c r="S224" i="5"/>
  <c r="S227" i="5"/>
  <c r="S226" i="5"/>
  <c r="T224" i="5"/>
  <c r="U224" i="5"/>
  <c r="V224" i="5"/>
  <c r="V227" i="5"/>
  <c r="V226" i="5"/>
  <c r="W224" i="5"/>
  <c r="X224" i="5"/>
  <c r="Y224" i="5"/>
  <c r="Z224" i="5"/>
  <c r="AB224" i="5"/>
  <c r="AC224" i="5"/>
  <c r="AE224" i="5"/>
  <c r="AE227" i="5"/>
  <c r="AE226" i="5"/>
  <c r="AF224" i="5"/>
  <c r="AG224" i="5"/>
  <c r="AH224" i="5"/>
  <c r="AI224" i="5"/>
  <c r="AB226" i="5"/>
  <c r="AB227" i="5"/>
  <c r="B245" i="5"/>
  <c r="C245" i="5"/>
  <c r="AJ245" i="5"/>
  <c r="B246" i="5"/>
  <c r="C246" i="5"/>
  <c r="AJ246" i="5"/>
  <c r="B247" i="5"/>
  <c r="C247" i="5"/>
  <c r="AJ247" i="5"/>
  <c r="B248" i="5"/>
  <c r="C248" i="5"/>
  <c r="AJ248" i="5"/>
  <c r="B249" i="5"/>
  <c r="C249" i="5"/>
  <c r="AJ249" i="5"/>
  <c r="B250" i="5"/>
  <c r="C250" i="5"/>
  <c r="AJ250" i="5"/>
  <c r="B251" i="5"/>
  <c r="C251" i="5"/>
  <c r="AJ251" i="5"/>
  <c r="B252" i="5"/>
  <c r="C252" i="5"/>
  <c r="AJ252" i="5"/>
  <c r="B253" i="5"/>
  <c r="C253" i="5"/>
  <c r="AJ253" i="5"/>
  <c r="B254" i="5"/>
  <c r="C254" i="5"/>
  <c r="AJ254" i="5"/>
  <c r="B255" i="5"/>
  <c r="C255" i="5"/>
  <c r="AJ255" i="5"/>
  <c r="B256" i="5"/>
  <c r="C256" i="5"/>
  <c r="AJ256" i="5"/>
  <c r="B257" i="5"/>
  <c r="C257" i="5"/>
  <c r="AJ257" i="5"/>
  <c r="B258" i="5"/>
  <c r="C258" i="5"/>
  <c r="AJ258" i="5"/>
  <c r="B259" i="5"/>
  <c r="C259" i="5"/>
  <c r="AJ259" i="5"/>
  <c r="B260" i="5"/>
  <c r="C260" i="5"/>
  <c r="AJ260" i="5"/>
  <c r="B261" i="5"/>
  <c r="C261" i="5"/>
  <c r="AJ261" i="5"/>
  <c r="B262" i="5"/>
  <c r="C262" i="5"/>
  <c r="AJ262" i="5"/>
  <c r="B263" i="5"/>
  <c r="C263" i="5"/>
  <c r="AJ263" i="5"/>
  <c r="B264" i="5"/>
  <c r="C264" i="5"/>
  <c r="AJ264" i="5"/>
  <c r="B265" i="5"/>
  <c r="C265" i="5"/>
  <c r="AJ265" i="5"/>
  <c r="B266" i="5"/>
  <c r="C266" i="5"/>
  <c r="AJ266" i="5"/>
  <c r="B267" i="5"/>
  <c r="C267" i="5"/>
  <c r="AJ267" i="5"/>
  <c r="B268" i="5"/>
  <c r="C268" i="5"/>
  <c r="AJ268" i="5"/>
  <c r="B269" i="5"/>
  <c r="C269" i="5"/>
  <c r="AJ269" i="5"/>
  <c r="B270" i="5"/>
  <c r="C270" i="5"/>
  <c r="AJ270" i="5"/>
  <c r="B271" i="5"/>
  <c r="C271" i="5"/>
  <c r="AJ271" i="5"/>
  <c r="B272" i="5"/>
  <c r="C272" i="5"/>
  <c r="AJ272" i="5"/>
  <c r="B273" i="5"/>
  <c r="C273" i="5"/>
  <c r="AJ273" i="5"/>
  <c r="B274" i="5"/>
  <c r="C274" i="5"/>
  <c r="AJ274" i="5"/>
  <c r="B275" i="5"/>
  <c r="C275" i="5"/>
  <c r="AJ275" i="5"/>
  <c r="B276" i="5"/>
  <c r="C276" i="5"/>
  <c r="AJ276" i="5"/>
  <c r="B277" i="5"/>
  <c r="C277" i="5"/>
  <c r="AJ277" i="5"/>
  <c r="B278" i="5"/>
  <c r="C278" i="5"/>
  <c r="AJ278" i="5"/>
  <c r="B279" i="5"/>
  <c r="C279" i="5"/>
  <c r="AJ279" i="5"/>
  <c r="B280" i="5"/>
  <c r="C280" i="5"/>
  <c r="AJ280" i="5"/>
  <c r="B281" i="5"/>
  <c r="C281" i="5"/>
  <c r="AJ281" i="5"/>
  <c r="B282" i="5"/>
  <c r="C282" i="5"/>
  <c r="AJ282" i="5"/>
  <c r="B283" i="5"/>
  <c r="D283" i="5"/>
  <c r="D286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P286" i="5"/>
  <c r="Q283" i="5"/>
  <c r="R283" i="5"/>
  <c r="S283" i="5"/>
  <c r="T283" i="5"/>
  <c r="U283" i="5"/>
  <c r="V283" i="5"/>
  <c r="V286" i="5"/>
  <c r="W283" i="5"/>
  <c r="X283" i="5"/>
  <c r="Y283" i="5"/>
  <c r="Z283" i="5"/>
  <c r="AA283" i="5"/>
  <c r="AB283" i="5"/>
  <c r="AB286" i="5"/>
  <c r="AC283" i="5"/>
  <c r="AD283" i="5"/>
  <c r="AE283" i="5"/>
  <c r="AF283" i="5"/>
  <c r="AG283" i="5"/>
  <c r="AH283" i="5"/>
  <c r="AI283" i="5"/>
  <c r="AJ283" i="5"/>
  <c r="J286" i="5"/>
  <c r="J285" i="5"/>
  <c r="AH286" i="5"/>
  <c r="AH285" i="5"/>
  <c r="B303" i="5"/>
  <c r="C303" i="5"/>
  <c r="AJ303" i="5"/>
  <c r="B304" i="5"/>
  <c r="G271" i="3"/>
  <c r="C304" i="5"/>
  <c r="AJ304" i="5"/>
  <c r="B305" i="5"/>
  <c r="C305" i="5"/>
  <c r="AJ305" i="5"/>
  <c r="B306" i="5"/>
  <c r="G273" i="3"/>
  <c r="C306" i="5"/>
  <c r="AJ306" i="5"/>
  <c r="B307" i="5"/>
  <c r="C307" i="5"/>
  <c r="AJ307" i="5"/>
  <c r="B308" i="5"/>
  <c r="G275" i="3"/>
  <c r="C308" i="5"/>
  <c r="AJ308" i="5"/>
  <c r="B309" i="5"/>
  <c r="C309" i="5"/>
  <c r="AJ309" i="5"/>
  <c r="B310" i="5"/>
  <c r="G277" i="3"/>
  <c r="C310" i="5"/>
  <c r="AJ310" i="5"/>
  <c r="B311" i="5"/>
  <c r="C311" i="5"/>
  <c r="AJ311" i="5"/>
  <c r="B312" i="5"/>
  <c r="G279" i="3"/>
  <c r="C312" i="5"/>
  <c r="AJ312" i="5"/>
  <c r="B313" i="5"/>
  <c r="C313" i="5"/>
  <c r="AJ313" i="5"/>
  <c r="B314" i="5"/>
  <c r="G281" i="3"/>
  <c r="C314" i="5"/>
  <c r="AJ314" i="5"/>
  <c r="B315" i="5"/>
  <c r="C315" i="5"/>
  <c r="AJ315" i="5"/>
  <c r="B316" i="5"/>
  <c r="G283" i="3"/>
  <c r="C316" i="5"/>
  <c r="AJ316" i="5"/>
  <c r="B317" i="5"/>
  <c r="C317" i="5"/>
  <c r="AJ317" i="5"/>
  <c r="B318" i="5"/>
  <c r="G285" i="3"/>
  <c r="C318" i="5"/>
  <c r="AJ318" i="5"/>
  <c r="B319" i="5"/>
  <c r="C319" i="5"/>
  <c r="AJ319" i="5"/>
  <c r="B320" i="5"/>
  <c r="G287" i="3"/>
  <c r="C320" i="5"/>
  <c r="AJ320" i="5"/>
  <c r="B321" i="5"/>
  <c r="C321" i="5"/>
  <c r="AJ321" i="5"/>
  <c r="B322" i="5"/>
  <c r="G289" i="3"/>
  <c r="C322" i="5"/>
  <c r="AJ322" i="5"/>
  <c r="B323" i="5"/>
  <c r="C323" i="5"/>
  <c r="AJ323" i="5"/>
  <c r="B324" i="5"/>
  <c r="G291" i="3"/>
  <c r="C324" i="5"/>
  <c r="AJ324" i="5"/>
  <c r="B325" i="5"/>
  <c r="C325" i="5"/>
  <c r="AJ325" i="5"/>
  <c r="B326" i="5"/>
  <c r="C326" i="5"/>
  <c r="AJ326" i="5"/>
  <c r="B327" i="5"/>
  <c r="C327" i="5"/>
  <c r="AJ327" i="5"/>
  <c r="B328" i="5"/>
  <c r="C328" i="5"/>
  <c r="AJ328" i="5"/>
  <c r="B329" i="5"/>
  <c r="C329" i="5"/>
  <c r="AJ329" i="5"/>
  <c r="B330" i="5"/>
  <c r="C330" i="5"/>
  <c r="AJ330" i="5"/>
  <c r="B331" i="5"/>
  <c r="C331" i="5"/>
  <c r="AJ331" i="5"/>
  <c r="B332" i="5"/>
  <c r="AJ332" i="5"/>
  <c r="B333" i="5"/>
  <c r="G300" i="3"/>
  <c r="C333" i="5"/>
  <c r="AJ333" i="5"/>
  <c r="B334" i="5"/>
  <c r="C334" i="5"/>
  <c r="H301" i="3"/>
  <c r="AJ334" i="5"/>
  <c r="B335" i="5"/>
  <c r="G302" i="3"/>
  <c r="C335" i="5"/>
  <c r="AJ335" i="5"/>
  <c r="B336" i="5"/>
  <c r="C336" i="5"/>
  <c r="H303" i="3"/>
  <c r="AJ336" i="5"/>
  <c r="B337" i="5"/>
  <c r="G304" i="3"/>
  <c r="C337" i="5"/>
  <c r="AJ337" i="5"/>
  <c r="B338" i="5"/>
  <c r="C338" i="5"/>
  <c r="H305" i="3"/>
  <c r="AJ338" i="5"/>
  <c r="B339" i="5"/>
  <c r="G306" i="3"/>
  <c r="C339" i="5"/>
  <c r="AJ339" i="5"/>
  <c r="B340" i="5"/>
  <c r="C340" i="5"/>
  <c r="H307" i="3"/>
  <c r="AJ340" i="5"/>
  <c r="B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H341" i="5"/>
  <c r="AI341" i="5"/>
  <c r="D343" i="5"/>
  <c r="AB343" i="5"/>
  <c r="D344" i="5"/>
  <c r="J344" i="5"/>
  <c r="J343" i="5"/>
  <c r="P344" i="5"/>
  <c r="P343" i="5"/>
  <c r="V344" i="5"/>
  <c r="V343" i="5"/>
  <c r="AB344" i="5"/>
  <c r="AH344" i="5"/>
  <c r="AH343" i="5"/>
  <c r="B363" i="5"/>
  <c r="C363" i="5"/>
  <c r="AJ363" i="5"/>
  <c r="B364" i="5"/>
  <c r="C364" i="5"/>
  <c r="AJ364" i="5"/>
  <c r="B365" i="5"/>
  <c r="C365" i="5"/>
  <c r="AJ365" i="5"/>
  <c r="B366" i="5"/>
  <c r="C366" i="5"/>
  <c r="AJ366" i="5"/>
  <c r="B367" i="5"/>
  <c r="C367" i="5"/>
  <c r="AJ367" i="5"/>
  <c r="B368" i="5"/>
  <c r="C368" i="5"/>
  <c r="AJ368" i="5"/>
  <c r="B369" i="5"/>
  <c r="C369" i="5"/>
  <c r="AJ369" i="5"/>
  <c r="B370" i="5"/>
  <c r="C370" i="5"/>
  <c r="AJ370" i="5"/>
  <c r="B371" i="5"/>
  <c r="C371" i="5"/>
  <c r="AJ371" i="5"/>
  <c r="B372" i="5"/>
  <c r="C372" i="5"/>
  <c r="AJ372" i="5"/>
  <c r="B373" i="5"/>
  <c r="C373" i="5"/>
  <c r="AJ373" i="5"/>
  <c r="B374" i="5"/>
  <c r="C374" i="5"/>
  <c r="AJ374" i="5"/>
  <c r="B375" i="5"/>
  <c r="C375" i="5"/>
  <c r="AJ375" i="5"/>
  <c r="B376" i="5"/>
  <c r="C376" i="5"/>
  <c r="AJ376" i="5"/>
  <c r="B377" i="5"/>
  <c r="C377" i="5"/>
  <c r="AJ377" i="5"/>
  <c r="B378" i="5"/>
  <c r="C378" i="5"/>
  <c r="AJ378" i="5"/>
  <c r="B379" i="5"/>
  <c r="C379" i="5"/>
  <c r="AJ379" i="5"/>
  <c r="B380" i="5"/>
  <c r="C380" i="5"/>
  <c r="AJ380" i="5"/>
  <c r="B381" i="5"/>
  <c r="C381" i="5"/>
  <c r="AJ381" i="5"/>
  <c r="B382" i="5"/>
  <c r="C382" i="5"/>
  <c r="AJ382" i="5"/>
  <c r="B383" i="5"/>
  <c r="C383" i="5"/>
  <c r="AJ383" i="5"/>
  <c r="B384" i="5"/>
  <c r="C384" i="5"/>
  <c r="AJ384" i="5"/>
  <c r="B385" i="5"/>
  <c r="C385" i="5"/>
  <c r="AJ385" i="5"/>
  <c r="B386" i="5"/>
  <c r="C386" i="5"/>
  <c r="AJ386" i="5"/>
  <c r="B387" i="5"/>
  <c r="C387" i="5"/>
  <c r="AJ387" i="5"/>
  <c r="B388" i="5"/>
  <c r="C388" i="5"/>
  <c r="AJ388" i="5"/>
  <c r="B389" i="5"/>
  <c r="C389" i="5"/>
  <c r="AJ389" i="5"/>
  <c r="B390" i="5"/>
  <c r="C390" i="5"/>
  <c r="AJ390" i="5"/>
  <c r="B391" i="5"/>
  <c r="C391" i="5"/>
  <c r="AJ391" i="5"/>
  <c r="B392" i="5"/>
  <c r="C392" i="5"/>
  <c r="AJ392" i="5"/>
  <c r="B393" i="5"/>
  <c r="C393" i="5"/>
  <c r="AJ393" i="5"/>
  <c r="B394" i="5"/>
  <c r="C394" i="5"/>
  <c r="AJ394" i="5"/>
  <c r="B395" i="5"/>
  <c r="C395" i="5"/>
  <c r="AJ395" i="5"/>
  <c r="B396" i="5"/>
  <c r="C396" i="5"/>
  <c r="AJ396" i="5"/>
  <c r="B397" i="5"/>
  <c r="C397" i="5"/>
  <c r="AJ397" i="5"/>
  <c r="B398" i="5"/>
  <c r="C398" i="5"/>
  <c r="AJ398" i="5"/>
  <c r="B399" i="5"/>
  <c r="C399" i="5"/>
  <c r="AJ399" i="5"/>
  <c r="B400" i="5"/>
  <c r="C400" i="5"/>
  <c r="AJ400" i="5"/>
  <c r="C401" i="5"/>
  <c r="D401" i="5"/>
  <c r="E401" i="5"/>
  <c r="F401" i="5"/>
  <c r="G401" i="5"/>
  <c r="G404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S404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E404" i="5"/>
  <c r="AF401" i="5"/>
  <c r="AG401" i="5"/>
  <c r="AH401" i="5"/>
  <c r="AI401" i="5"/>
  <c r="M404" i="5"/>
  <c r="M403" i="5"/>
  <c r="Y404" i="5"/>
  <c r="Y403" i="5"/>
  <c r="B420" i="5"/>
  <c r="G374" i="3"/>
  <c r="C420" i="5"/>
  <c r="AJ420" i="5"/>
  <c r="B421" i="5"/>
  <c r="C421" i="5"/>
  <c r="AJ421" i="5"/>
  <c r="B422" i="5"/>
  <c r="G376" i="3"/>
  <c r="J376" i="3"/>
  <c r="K376" i="3"/>
  <c r="L376" i="3"/>
  <c r="C422" i="5"/>
  <c r="AJ422" i="5"/>
  <c r="B423" i="5"/>
  <c r="C423" i="5"/>
  <c r="AJ423" i="5"/>
  <c r="B424" i="5"/>
  <c r="G378" i="3"/>
  <c r="C424" i="5"/>
  <c r="AJ424" i="5"/>
  <c r="B425" i="5"/>
  <c r="C425" i="5"/>
  <c r="H379" i="3"/>
  <c r="J379" i="3"/>
  <c r="K379" i="3"/>
  <c r="L379" i="3"/>
  <c r="AJ425" i="5"/>
  <c r="B426" i="5"/>
  <c r="G380" i="3"/>
  <c r="J380" i="3"/>
  <c r="K380" i="3"/>
  <c r="L380" i="3"/>
  <c r="C426" i="5"/>
  <c r="AJ426" i="5"/>
  <c r="B427" i="5"/>
  <c r="C427" i="5"/>
  <c r="AJ427" i="5"/>
  <c r="B428" i="5"/>
  <c r="G382" i="3"/>
  <c r="C428" i="5"/>
  <c r="AJ428" i="5"/>
  <c r="B429" i="5"/>
  <c r="C429" i="5"/>
  <c r="H383" i="3"/>
  <c r="J383" i="3"/>
  <c r="K383" i="3"/>
  <c r="L383" i="3"/>
  <c r="AJ429" i="5"/>
  <c r="B430" i="5"/>
  <c r="G384" i="3"/>
  <c r="J384" i="3"/>
  <c r="K384" i="3"/>
  <c r="L384" i="3"/>
  <c r="C430" i="5"/>
  <c r="AJ430" i="5"/>
  <c r="B431" i="5"/>
  <c r="C431" i="5"/>
  <c r="AJ431" i="5"/>
  <c r="B432" i="5"/>
  <c r="G386" i="3"/>
  <c r="C432" i="5"/>
  <c r="AJ432" i="5"/>
  <c r="B433" i="5"/>
  <c r="C433" i="5"/>
  <c r="H387" i="3"/>
  <c r="J387" i="3"/>
  <c r="K387" i="3"/>
  <c r="L387" i="3"/>
  <c r="AJ433" i="5"/>
  <c r="B434" i="5"/>
  <c r="G388" i="3"/>
  <c r="J388" i="3"/>
  <c r="K388" i="3"/>
  <c r="L388" i="3"/>
  <c r="C434" i="5"/>
  <c r="AJ434" i="5"/>
  <c r="B435" i="5"/>
  <c r="C435" i="5"/>
  <c r="AJ435" i="5"/>
  <c r="B436" i="5"/>
  <c r="G390" i="3"/>
  <c r="C436" i="5"/>
  <c r="AJ436" i="5"/>
  <c r="B437" i="5"/>
  <c r="C437" i="5"/>
  <c r="H391" i="3"/>
  <c r="J391" i="3"/>
  <c r="K391" i="3"/>
  <c r="L391" i="3"/>
  <c r="AJ437" i="5"/>
  <c r="B438" i="5"/>
  <c r="G392" i="3"/>
  <c r="J392" i="3"/>
  <c r="K392" i="3"/>
  <c r="L392" i="3"/>
  <c r="C438" i="5"/>
  <c r="AJ438" i="5"/>
  <c r="B439" i="5"/>
  <c r="C439" i="5"/>
  <c r="AJ439" i="5"/>
  <c r="B440" i="5"/>
  <c r="G394" i="3"/>
  <c r="C440" i="5"/>
  <c r="AJ440" i="5"/>
  <c r="B441" i="5"/>
  <c r="C441" i="5"/>
  <c r="H395" i="3"/>
  <c r="J395" i="3"/>
  <c r="K395" i="3"/>
  <c r="L395" i="3"/>
  <c r="AJ441" i="5"/>
  <c r="B442" i="5"/>
  <c r="G396" i="3"/>
  <c r="J396" i="3"/>
  <c r="K396" i="3"/>
  <c r="L396" i="3"/>
  <c r="C442" i="5"/>
  <c r="AJ442" i="5"/>
  <c r="B443" i="5"/>
  <c r="C443" i="5"/>
  <c r="AJ443" i="5"/>
  <c r="B444" i="5"/>
  <c r="G398" i="3"/>
  <c r="C444" i="5"/>
  <c r="AJ444" i="5"/>
  <c r="B445" i="5"/>
  <c r="C445" i="5"/>
  <c r="H399" i="3"/>
  <c r="J399" i="3"/>
  <c r="K399" i="3"/>
  <c r="L399" i="3"/>
  <c r="AJ445" i="5"/>
  <c r="B446" i="5"/>
  <c r="G400" i="3"/>
  <c r="J400" i="3"/>
  <c r="K400" i="3"/>
  <c r="L400" i="3"/>
  <c r="C446" i="5"/>
  <c r="AJ446" i="5"/>
  <c r="B447" i="5"/>
  <c r="C447" i="5"/>
  <c r="AJ447" i="5"/>
  <c r="B448" i="5"/>
  <c r="G402" i="3"/>
  <c r="J402" i="3"/>
  <c r="K402" i="3"/>
  <c r="L402" i="3"/>
  <c r="C448" i="5"/>
  <c r="AJ448" i="5"/>
  <c r="B449" i="5"/>
  <c r="C449" i="5"/>
  <c r="AJ449" i="5"/>
  <c r="B450" i="5"/>
  <c r="G404" i="3"/>
  <c r="J404" i="3"/>
  <c r="K404" i="3"/>
  <c r="L404" i="3"/>
  <c r="C450" i="5"/>
  <c r="AJ450" i="5"/>
  <c r="B451" i="5"/>
  <c r="C451" i="5"/>
  <c r="AJ451" i="5"/>
  <c r="B452" i="5"/>
  <c r="G406" i="3"/>
  <c r="J406" i="3"/>
  <c r="K406" i="3"/>
  <c r="L406" i="3"/>
  <c r="C452" i="5"/>
  <c r="AJ452" i="5"/>
  <c r="B453" i="5"/>
  <c r="C453" i="5"/>
  <c r="AJ453" i="5"/>
  <c r="B454" i="5"/>
  <c r="G408" i="3"/>
  <c r="J408" i="3"/>
  <c r="K408" i="3"/>
  <c r="L408" i="3"/>
  <c r="C454" i="5"/>
  <c r="AJ454" i="5"/>
  <c r="B455" i="5"/>
  <c r="C455" i="5"/>
  <c r="AJ455" i="5"/>
  <c r="B456" i="5"/>
  <c r="G410" i="3"/>
  <c r="C456" i="5"/>
  <c r="AJ456" i="5"/>
  <c r="B457" i="5"/>
  <c r="C457" i="5"/>
  <c r="AJ457" i="5"/>
  <c r="B458" i="5"/>
  <c r="D458" i="5"/>
  <c r="D461" i="5"/>
  <c r="E458" i="5"/>
  <c r="F458" i="5"/>
  <c r="G458" i="5"/>
  <c r="H458" i="5"/>
  <c r="I458" i="5"/>
  <c r="J458" i="5"/>
  <c r="J461" i="5"/>
  <c r="K458" i="5"/>
  <c r="L458" i="5"/>
  <c r="M458" i="5"/>
  <c r="N458" i="5"/>
  <c r="O458" i="5"/>
  <c r="P458" i="5"/>
  <c r="P461" i="5"/>
  <c r="Q458" i="5"/>
  <c r="R458" i="5"/>
  <c r="S458" i="5"/>
  <c r="T458" i="5"/>
  <c r="U458" i="5"/>
  <c r="V458" i="5"/>
  <c r="V461" i="5"/>
  <c r="W458" i="5"/>
  <c r="X458" i="5"/>
  <c r="Y458" i="5"/>
  <c r="Z458" i="5"/>
  <c r="AA458" i="5"/>
  <c r="AB458" i="5"/>
  <c r="AB461" i="5"/>
  <c r="AC458" i="5"/>
  <c r="AD458" i="5"/>
  <c r="AE458" i="5"/>
  <c r="AF458" i="5"/>
  <c r="AG458" i="5"/>
  <c r="AH458" i="5"/>
  <c r="AH461" i="5"/>
  <c r="AI458" i="5"/>
  <c r="G461" i="5"/>
  <c r="G460" i="5"/>
  <c r="M461" i="5"/>
  <c r="M460" i="5"/>
  <c r="S461" i="5"/>
  <c r="S460" i="5"/>
  <c r="Y461" i="5"/>
  <c r="Y460" i="5"/>
  <c r="AE461" i="5"/>
  <c r="AE460" i="5"/>
  <c r="B478" i="5"/>
  <c r="C478" i="5"/>
  <c r="AJ478" i="5"/>
  <c r="B479" i="5"/>
  <c r="C479" i="5"/>
  <c r="AJ479" i="5"/>
  <c r="B480" i="5"/>
  <c r="C480" i="5"/>
  <c r="AJ480" i="5"/>
  <c r="B481" i="5"/>
  <c r="C481" i="5"/>
  <c r="AJ481" i="5"/>
  <c r="B482" i="5"/>
  <c r="C482" i="5"/>
  <c r="AJ482" i="5"/>
  <c r="B483" i="5"/>
  <c r="C483" i="5"/>
  <c r="AJ483" i="5"/>
  <c r="B484" i="5"/>
  <c r="C484" i="5"/>
  <c r="AJ484" i="5"/>
  <c r="B485" i="5"/>
  <c r="C485" i="5"/>
  <c r="AJ485" i="5"/>
  <c r="B486" i="5"/>
  <c r="C486" i="5"/>
  <c r="AJ486" i="5"/>
  <c r="B487" i="5"/>
  <c r="C487" i="5"/>
  <c r="AJ487" i="5"/>
  <c r="B488" i="5"/>
  <c r="C488" i="5"/>
  <c r="AJ488" i="5"/>
  <c r="B489" i="5"/>
  <c r="C489" i="5"/>
  <c r="AJ489" i="5"/>
  <c r="B490" i="5"/>
  <c r="C490" i="5"/>
  <c r="AJ490" i="5"/>
  <c r="B491" i="5"/>
  <c r="C491" i="5"/>
  <c r="AJ491" i="5"/>
  <c r="B492" i="5"/>
  <c r="C492" i="5"/>
  <c r="AJ492" i="5"/>
  <c r="B493" i="5"/>
  <c r="C493" i="5"/>
  <c r="AJ493" i="5"/>
  <c r="B494" i="5"/>
  <c r="C494" i="5"/>
  <c r="AJ494" i="5"/>
  <c r="B495" i="5"/>
  <c r="C495" i="5"/>
  <c r="AJ495" i="5"/>
  <c r="B496" i="5"/>
  <c r="C496" i="5"/>
  <c r="AJ496" i="5"/>
  <c r="B497" i="5"/>
  <c r="C497" i="5"/>
  <c r="AJ497" i="5"/>
  <c r="B498" i="5"/>
  <c r="C498" i="5"/>
  <c r="AJ498" i="5"/>
  <c r="B499" i="5"/>
  <c r="C499" i="5"/>
  <c r="AJ499" i="5"/>
  <c r="B500" i="5"/>
  <c r="C500" i="5"/>
  <c r="AJ500" i="5"/>
  <c r="B501" i="5"/>
  <c r="C501" i="5"/>
  <c r="AJ501" i="5"/>
  <c r="B502" i="5"/>
  <c r="C502" i="5"/>
  <c r="AJ502" i="5"/>
  <c r="B503" i="5"/>
  <c r="C503" i="5"/>
  <c r="AJ503" i="5"/>
  <c r="B504" i="5"/>
  <c r="C504" i="5"/>
  <c r="AJ504" i="5"/>
  <c r="B505" i="5"/>
  <c r="C505" i="5"/>
  <c r="AJ505" i="5"/>
  <c r="B506" i="5"/>
  <c r="C506" i="5"/>
  <c r="AJ506" i="5"/>
  <c r="B507" i="5"/>
  <c r="C507" i="5"/>
  <c r="AJ507" i="5"/>
  <c r="B508" i="5"/>
  <c r="C508" i="5"/>
  <c r="AJ508" i="5"/>
  <c r="B509" i="5"/>
  <c r="C509" i="5"/>
  <c r="AJ509" i="5"/>
  <c r="B510" i="5"/>
  <c r="C510" i="5"/>
  <c r="AJ510" i="5"/>
  <c r="B511" i="5"/>
  <c r="C511" i="5"/>
  <c r="AJ511" i="5"/>
  <c r="B512" i="5"/>
  <c r="C512" i="5"/>
  <c r="AJ512" i="5"/>
  <c r="B513" i="5"/>
  <c r="C513" i="5"/>
  <c r="AJ513" i="5"/>
  <c r="B514" i="5"/>
  <c r="C514" i="5"/>
  <c r="AJ514" i="5"/>
  <c r="B515" i="5"/>
  <c r="C515" i="5"/>
  <c r="AJ515" i="5"/>
  <c r="B516" i="5"/>
  <c r="D516" i="5"/>
  <c r="D519" i="5"/>
  <c r="E516" i="5"/>
  <c r="F516" i="5"/>
  <c r="G516" i="5"/>
  <c r="H516" i="5"/>
  <c r="I516" i="5"/>
  <c r="J516" i="5"/>
  <c r="J519" i="5"/>
  <c r="K516" i="5"/>
  <c r="L516" i="5"/>
  <c r="M516" i="5"/>
  <c r="N516" i="5"/>
  <c r="O516" i="5"/>
  <c r="P516" i="5"/>
  <c r="P519" i="5"/>
  <c r="Q516" i="5"/>
  <c r="R516" i="5"/>
  <c r="S516" i="5"/>
  <c r="T516" i="5"/>
  <c r="U516" i="5"/>
  <c r="V516" i="5"/>
  <c r="V519" i="5"/>
  <c r="W516" i="5"/>
  <c r="X516" i="5"/>
  <c r="Y516" i="5"/>
  <c r="Z516" i="5"/>
  <c r="AA516" i="5"/>
  <c r="AB516" i="5"/>
  <c r="AB519" i="5"/>
  <c r="AC516" i="5"/>
  <c r="AD516" i="5"/>
  <c r="AE516" i="5"/>
  <c r="AF516" i="5"/>
  <c r="AG516" i="5"/>
  <c r="AH516" i="5"/>
  <c r="AH519" i="5"/>
  <c r="AI516" i="5"/>
  <c r="M519" i="5"/>
  <c r="M518" i="5"/>
  <c r="Y519" i="5"/>
  <c r="Y518" i="5"/>
  <c r="B536" i="5"/>
  <c r="G478" i="3"/>
  <c r="C536" i="5"/>
  <c r="AJ536" i="5"/>
  <c r="B537" i="5"/>
  <c r="C537" i="5"/>
  <c r="AJ537" i="5"/>
  <c r="B538" i="5"/>
  <c r="G480" i="3"/>
  <c r="C538" i="5"/>
  <c r="AJ538" i="5"/>
  <c r="B539" i="5"/>
  <c r="C539" i="5"/>
  <c r="H481" i="3"/>
  <c r="J481" i="3"/>
  <c r="K481" i="3"/>
  <c r="L481" i="3"/>
  <c r="AJ539" i="5"/>
  <c r="B540" i="5"/>
  <c r="G482" i="3"/>
  <c r="J482" i="3"/>
  <c r="K482" i="3"/>
  <c r="L482" i="3"/>
  <c r="C540" i="5"/>
  <c r="AJ540" i="5"/>
  <c r="B541" i="5"/>
  <c r="C541" i="5"/>
  <c r="H483" i="3"/>
  <c r="J483" i="3"/>
  <c r="K483" i="3"/>
  <c r="L483" i="3"/>
  <c r="AJ541" i="5"/>
  <c r="B542" i="5"/>
  <c r="C542" i="5"/>
  <c r="AJ542" i="5"/>
  <c r="B543" i="5"/>
  <c r="C543" i="5"/>
  <c r="H485" i="3"/>
  <c r="J485" i="3"/>
  <c r="K485" i="3"/>
  <c r="L485" i="3"/>
  <c r="AJ543" i="5"/>
  <c r="B544" i="5"/>
  <c r="C544" i="5"/>
  <c r="AJ544" i="5"/>
  <c r="B545" i="5"/>
  <c r="C545" i="5"/>
  <c r="H487" i="3"/>
  <c r="J487" i="3"/>
  <c r="K487" i="3"/>
  <c r="L487" i="3"/>
  <c r="AJ545" i="5"/>
  <c r="B546" i="5"/>
  <c r="C546" i="5"/>
  <c r="AJ546" i="5"/>
  <c r="B547" i="5"/>
  <c r="C547" i="5"/>
  <c r="H489" i="3"/>
  <c r="J489" i="3"/>
  <c r="K489" i="3"/>
  <c r="L489" i="3"/>
  <c r="AJ547" i="5"/>
  <c r="B548" i="5"/>
  <c r="C548" i="5"/>
  <c r="AJ548" i="5"/>
  <c r="B549" i="5"/>
  <c r="C549" i="5"/>
  <c r="H491" i="3"/>
  <c r="J491" i="3"/>
  <c r="K491" i="3"/>
  <c r="L491" i="3"/>
  <c r="AJ549" i="5"/>
  <c r="B550" i="5"/>
  <c r="C550" i="5"/>
  <c r="AJ550" i="5"/>
  <c r="B551" i="5"/>
  <c r="C551" i="5"/>
  <c r="H493" i="3"/>
  <c r="J493" i="3"/>
  <c r="K493" i="3"/>
  <c r="L493" i="3"/>
  <c r="AJ551" i="5"/>
  <c r="B552" i="5"/>
  <c r="C552" i="5"/>
  <c r="AJ552" i="5"/>
  <c r="B553" i="5"/>
  <c r="C553" i="5"/>
  <c r="H495" i="3"/>
  <c r="J495" i="3"/>
  <c r="K495" i="3"/>
  <c r="L495" i="3"/>
  <c r="AJ553" i="5"/>
  <c r="B554" i="5"/>
  <c r="C554" i="5"/>
  <c r="AJ554" i="5"/>
  <c r="B555" i="5"/>
  <c r="C555" i="5"/>
  <c r="H497" i="3"/>
  <c r="J497" i="3"/>
  <c r="K497" i="3"/>
  <c r="L497" i="3"/>
  <c r="AJ555" i="5"/>
  <c r="B556" i="5"/>
  <c r="C556" i="5"/>
  <c r="AJ556" i="5"/>
  <c r="B557" i="5"/>
  <c r="C557" i="5"/>
  <c r="H499" i="3"/>
  <c r="J499" i="3"/>
  <c r="K499" i="3"/>
  <c r="L499" i="3"/>
  <c r="AJ557" i="5"/>
  <c r="B558" i="5"/>
  <c r="C558" i="5"/>
  <c r="AJ558" i="5"/>
  <c r="B559" i="5"/>
  <c r="C559" i="5"/>
  <c r="H501" i="3"/>
  <c r="J501" i="3"/>
  <c r="K501" i="3"/>
  <c r="L501" i="3"/>
  <c r="AJ559" i="5"/>
  <c r="B560" i="5"/>
  <c r="C560" i="5"/>
  <c r="AJ560" i="5"/>
  <c r="B561" i="5"/>
  <c r="C561" i="5"/>
  <c r="H503" i="3"/>
  <c r="J503" i="3"/>
  <c r="K503" i="3"/>
  <c r="L503" i="3"/>
  <c r="AJ561" i="5"/>
  <c r="B562" i="5"/>
  <c r="C562" i="5"/>
  <c r="AJ562" i="5"/>
  <c r="B563" i="5"/>
  <c r="C563" i="5"/>
  <c r="H505" i="3"/>
  <c r="J505" i="3"/>
  <c r="K505" i="3"/>
  <c r="L505" i="3"/>
  <c r="AJ563" i="5"/>
  <c r="B564" i="5"/>
  <c r="C564" i="5"/>
  <c r="AJ564" i="5"/>
  <c r="B565" i="5"/>
  <c r="C565" i="5"/>
  <c r="H507" i="3"/>
  <c r="J507" i="3"/>
  <c r="K507" i="3"/>
  <c r="L507" i="3"/>
  <c r="AJ565" i="5"/>
  <c r="B566" i="5"/>
  <c r="C566" i="5"/>
  <c r="AJ566" i="5"/>
  <c r="B567" i="5"/>
  <c r="C567" i="5"/>
  <c r="H509" i="3"/>
  <c r="J509" i="3"/>
  <c r="K509" i="3"/>
  <c r="L509" i="3"/>
  <c r="AJ567" i="5"/>
  <c r="B568" i="5"/>
  <c r="C568" i="5"/>
  <c r="AJ568" i="5"/>
  <c r="B569" i="5"/>
  <c r="C569" i="5"/>
  <c r="H511" i="3"/>
  <c r="J511" i="3"/>
  <c r="K511" i="3"/>
  <c r="L511" i="3"/>
  <c r="AJ569" i="5"/>
  <c r="B570" i="5"/>
  <c r="C570" i="5"/>
  <c r="AJ570" i="5"/>
  <c r="B571" i="5"/>
  <c r="C571" i="5"/>
  <c r="H513" i="3"/>
  <c r="J513" i="3"/>
  <c r="K513" i="3"/>
  <c r="L513" i="3"/>
  <c r="AJ571" i="5"/>
  <c r="B572" i="5"/>
  <c r="C572" i="5"/>
  <c r="AJ572" i="5"/>
  <c r="B573" i="5"/>
  <c r="C573" i="5"/>
  <c r="H515" i="3"/>
  <c r="J515" i="3"/>
  <c r="K515" i="3"/>
  <c r="L515" i="3"/>
  <c r="AJ573" i="5"/>
  <c r="B574" i="5"/>
  <c r="D574" i="5"/>
  <c r="D577" i="5"/>
  <c r="E574" i="5"/>
  <c r="F574" i="5"/>
  <c r="G574" i="5"/>
  <c r="H574" i="5"/>
  <c r="I574" i="5"/>
  <c r="J574" i="5"/>
  <c r="J577" i="5"/>
  <c r="K574" i="5"/>
  <c r="L574" i="5"/>
  <c r="M574" i="5"/>
  <c r="N574" i="5"/>
  <c r="O574" i="5"/>
  <c r="P574" i="5"/>
  <c r="P577" i="5"/>
  <c r="Q574" i="5"/>
  <c r="R574" i="5"/>
  <c r="S574" i="5"/>
  <c r="T574" i="5"/>
  <c r="U574" i="5"/>
  <c r="V574" i="5"/>
  <c r="V577" i="5"/>
  <c r="W574" i="5"/>
  <c r="X574" i="5"/>
  <c r="Y574" i="5"/>
  <c r="Z574" i="5"/>
  <c r="AA574" i="5"/>
  <c r="AB574" i="5"/>
  <c r="AB577" i="5"/>
  <c r="AC574" i="5"/>
  <c r="AD574" i="5"/>
  <c r="AE574" i="5"/>
  <c r="AF574" i="5"/>
  <c r="AG574" i="5"/>
  <c r="AH574" i="5"/>
  <c r="AH577" i="5"/>
  <c r="AI574" i="5"/>
  <c r="G577" i="5"/>
  <c r="G576" i="5"/>
  <c r="M577" i="5"/>
  <c r="M576" i="5"/>
  <c r="S577" i="5"/>
  <c r="S576" i="5"/>
  <c r="Y577" i="5"/>
  <c r="Y576" i="5"/>
  <c r="AE577" i="5"/>
  <c r="AE576" i="5"/>
  <c r="B595" i="5"/>
  <c r="C595" i="5"/>
  <c r="AJ595" i="5"/>
  <c r="B596" i="5"/>
  <c r="C596" i="5"/>
  <c r="AJ596" i="5"/>
  <c r="B597" i="5"/>
  <c r="C597" i="5"/>
  <c r="AJ597" i="5"/>
  <c r="B598" i="5"/>
  <c r="C598" i="5"/>
  <c r="AJ598" i="5"/>
  <c r="B599" i="5"/>
  <c r="C599" i="5"/>
  <c r="AJ599" i="5"/>
  <c r="B600" i="5"/>
  <c r="C600" i="5"/>
  <c r="AJ600" i="5"/>
  <c r="B601" i="5"/>
  <c r="C601" i="5"/>
  <c r="AJ601" i="5"/>
  <c r="B602" i="5"/>
  <c r="C602" i="5"/>
  <c r="AJ602" i="5"/>
  <c r="B603" i="5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C607" i="5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AJ611" i="5"/>
  <c r="B612" i="5"/>
  <c r="C612" i="5"/>
  <c r="AJ612" i="5"/>
  <c r="B613" i="5"/>
  <c r="C613" i="5"/>
  <c r="AJ613" i="5"/>
  <c r="B614" i="5"/>
  <c r="C614" i="5"/>
  <c r="AJ614" i="5"/>
  <c r="B615" i="5"/>
  <c r="C615" i="5"/>
  <c r="AJ615" i="5"/>
  <c r="B616" i="5"/>
  <c r="C616" i="5"/>
  <c r="AJ616" i="5"/>
  <c r="B617" i="5"/>
  <c r="C617" i="5"/>
  <c r="AJ617" i="5"/>
  <c r="B618" i="5"/>
  <c r="C618" i="5"/>
  <c r="AJ618" i="5"/>
  <c r="B619" i="5"/>
  <c r="C619" i="5"/>
  <c r="AJ619" i="5"/>
  <c r="B620" i="5"/>
  <c r="C620" i="5"/>
  <c r="AJ620" i="5"/>
  <c r="B621" i="5"/>
  <c r="C621" i="5"/>
  <c r="AJ621" i="5"/>
  <c r="B622" i="5"/>
  <c r="C622" i="5"/>
  <c r="AJ622" i="5"/>
  <c r="B623" i="5"/>
  <c r="C623" i="5"/>
  <c r="AJ623" i="5"/>
  <c r="B624" i="5"/>
  <c r="C624" i="5"/>
  <c r="AJ624" i="5"/>
  <c r="B625" i="5"/>
  <c r="C625" i="5"/>
  <c r="AJ625" i="5"/>
  <c r="B626" i="5"/>
  <c r="C626" i="5"/>
  <c r="AJ626" i="5"/>
  <c r="B627" i="5"/>
  <c r="C627" i="5"/>
  <c r="AJ627" i="5"/>
  <c r="B628" i="5"/>
  <c r="C628" i="5"/>
  <c r="AJ628" i="5"/>
  <c r="B629" i="5"/>
  <c r="C629" i="5"/>
  <c r="AJ629" i="5"/>
  <c r="B630" i="5"/>
  <c r="C630" i="5"/>
  <c r="AJ630" i="5"/>
  <c r="B631" i="5"/>
  <c r="C631" i="5"/>
  <c r="AJ631" i="5"/>
  <c r="B632" i="5"/>
  <c r="C632" i="5"/>
  <c r="AJ632" i="5"/>
  <c r="B633" i="5"/>
  <c r="D633" i="5"/>
  <c r="D636" i="5"/>
  <c r="E633" i="5"/>
  <c r="F633" i="5"/>
  <c r="G633" i="5"/>
  <c r="H633" i="5"/>
  <c r="I633" i="5"/>
  <c r="J633" i="5"/>
  <c r="J636" i="5"/>
  <c r="K633" i="5"/>
  <c r="L633" i="5"/>
  <c r="M633" i="5"/>
  <c r="N633" i="5"/>
  <c r="O633" i="5"/>
  <c r="P633" i="5"/>
  <c r="P636" i="5"/>
  <c r="Q633" i="5"/>
  <c r="R633" i="5"/>
  <c r="S633" i="5"/>
  <c r="T633" i="5"/>
  <c r="U633" i="5"/>
  <c r="V633" i="5"/>
  <c r="V636" i="5"/>
  <c r="W633" i="5"/>
  <c r="X633" i="5"/>
  <c r="Y633" i="5"/>
  <c r="Z633" i="5"/>
  <c r="AA633" i="5"/>
  <c r="AB633" i="5"/>
  <c r="AB636" i="5"/>
  <c r="AC633" i="5"/>
  <c r="AD633" i="5"/>
  <c r="AE633" i="5"/>
  <c r="AF633" i="5"/>
  <c r="AG633" i="5"/>
  <c r="AH633" i="5"/>
  <c r="AH636" i="5"/>
  <c r="AI633" i="5"/>
  <c r="M636" i="5"/>
  <c r="M635" i="5"/>
  <c r="Y636" i="5"/>
  <c r="Y635" i="5"/>
  <c r="B654" i="5"/>
  <c r="G580" i="3"/>
  <c r="C654" i="5"/>
  <c r="AJ654" i="5"/>
  <c r="B655" i="5"/>
  <c r="C655" i="5"/>
  <c r="AJ655" i="5"/>
  <c r="B656" i="5"/>
  <c r="G582" i="3"/>
  <c r="J582" i="3"/>
  <c r="K582" i="3"/>
  <c r="L582" i="3"/>
  <c r="C656" i="5"/>
  <c r="AJ656" i="5"/>
  <c r="B657" i="5"/>
  <c r="C657" i="5"/>
  <c r="AJ657" i="5"/>
  <c r="B658" i="5"/>
  <c r="G584" i="3"/>
  <c r="J584" i="3"/>
  <c r="K584" i="3"/>
  <c r="L584" i="3"/>
  <c r="C658" i="5"/>
  <c r="AJ658" i="5"/>
  <c r="B659" i="5"/>
  <c r="C659" i="5"/>
  <c r="AJ659" i="5"/>
  <c r="B660" i="5"/>
  <c r="G586" i="3"/>
  <c r="J586" i="3"/>
  <c r="K586" i="3"/>
  <c r="L586" i="3"/>
  <c r="C660" i="5"/>
  <c r="AJ660" i="5"/>
  <c r="B661" i="5"/>
  <c r="C661" i="5"/>
  <c r="AJ661" i="5"/>
  <c r="B662" i="5"/>
  <c r="G588" i="3"/>
  <c r="J588" i="3"/>
  <c r="K588" i="3"/>
  <c r="L588" i="3"/>
  <c r="C662" i="5"/>
  <c r="AJ662" i="5"/>
  <c r="B663" i="5"/>
  <c r="C663" i="5"/>
  <c r="AJ663" i="5"/>
  <c r="B664" i="5"/>
  <c r="G590" i="3"/>
  <c r="J590" i="3"/>
  <c r="K590" i="3"/>
  <c r="L590" i="3"/>
  <c r="C664" i="5"/>
  <c r="AJ664" i="5"/>
  <c r="B665" i="5"/>
  <c r="C665" i="5"/>
  <c r="AJ665" i="5"/>
  <c r="B666" i="5"/>
  <c r="G592" i="3"/>
  <c r="J592" i="3"/>
  <c r="K592" i="3"/>
  <c r="L592" i="3"/>
  <c r="C666" i="5"/>
  <c r="AJ666" i="5"/>
  <c r="B667" i="5"/>
  <c r="C667" i="5"/>
  <c r="AJ667" i="5"/>
  <c r="B668" i="5"/>
  <c r="G594" i="3"/>
  <c r="J594" i="3"/>
  <c r="K594" i="3"/>
  <c r="L594" i="3"/>
  <c r="C668" i="5"/>
  <c r="AJ668" i="5"/>
  <c r="B669" i="5"/>
  <c r="C669" i="5"/>
  <c r="AJ669" i="5"/>
  <c r="B670" i="5"/>
  <c r="G596" i="3"/>
  <c r="J596" i="3"/>
  <c r="K596" i="3"/>
  <c r="L596" i="3"/>
  <c r="C670" i="5"/>
  <c r="AJ670" i="5"/>
  <c r="B671" i="5"/>
  <c r="C671" i="5"/>
  <c r="AJ671" i="5"/>
  <c r="B672" i="5"/>
  <c r="G598" i="3"/>
  <c r="J598" i="3"/>
  <c r="K598" i="3"/>
  <c r="L598" i="3"/>
  <c r="C672" i="5"/>
  <c r="AJ672" i="5"/>
  <c r="B673" i="5"/>
  <c r="C673" i="5"/>
  <c r="AJ673" i="5"/>
  <c r="B674" i="5"/>
  <c r="G600" i="3"/>
  <c r="J600" i="3"/>
  <c r="K600" i="3"/>
  <c r="L600" i="3"/>
  <c r="C674" i="5"/>
  <c r="AJ674" i="5"/>
  <c r="B675" i="5"/>
  <c r="C675" i="5"/>
  <c r="AJ675" i="5"/>
  <c r="B676" i="5"/>
  <c r="G602" i="3"/>
  <c r="J602" i="3"/>
  <c r="K602" i="3"/>
  <c r="L602" i="3"/>
  <c r="C676" i="5"/>
  <c r="AJ676" i="5"/>
  <c r="B677" i="5"/>
  <c r="C677" i="5"/>
  <c r="AJ677" i="5"/>
  <c r="B678" i="5"/>
  <c r="G604" i="3"/>
  <c r="J604" i="3"/>
  <c r="K604" i="3"/>
  <c r="L604" i="3"/>
  <c r="C678" i="5"/>
  <c r="AJ678" i="5"/>
  <c r="B679" i="5"/>
  <c r="C679" i="5"/>
  <c r="AJ679" i="5"/>
  <c r="B680" i="5"/>
  <c r="G606" i="3"/>
  <c r="J606" i="3"/>
  <c r="K606" i="3"/>
  <c r="L606" i="3"/>
  <c r="C680" i="5"/>
  <c r="AJ680" i="5"/>
  <c r="B681" i="5"/>
  <c r="C681" i="5"/>
  <c r="AJ681" i="5"/>
  <c r="B682" i="5"/>
  <c r="G608" i="3"/>
  <c r="J608" i="3"/>
  <c r="K608" i="3"/>
  <c r="L608" i="3"/>
  <c r="C682" i="5"/>
  <c r="AJ682" i="5"/>
  <c r="B683" i="5"/>
  <c r="C683" i="5"/>
  <c r="AJ683" i="5"/>
  <c r="B684" i="5"/>
  <c r="G610" i="3"/>
  <c r="J610" i="3"/>
  <c r="K610" i="3"/>
  <c r="L610" i="3"/>
  <c r="C684" i="5"/>
  <c r="AJ684" i="5"/>
  <c r="B685" i="5"/>
  <c r="C685" i="5"/>
  <c r="AJ685" i="5"/>
  <c r="B686" i="5"/>
  <c r="G612" i="3"/>
  <c r="J612" i="3"/>
  <c r="K612" i="3"/>
  <c r="L612" i="3"/>
  <c r="C686" i="5"/>
  <c r="AJ686" i="5"/>
  <c r="B687" i="5"/>
  <c r="C687" i="5"/>
  <c r="AJ687" i="5"/>
  <c r="B688" i="5"/>
  <c r="G614" i="3"/>
  <c r="J614" i="3"/>
  <c r="K614" i="3"/>
  <c r="L614" i="3"/>
  <c r="C688" i="5"/>
  <c r="AJ688" i="5"/>
  <c r="B689" i="5"/>
  <c r="C689" i="5"/>
  <c r="AJ689" i="5"/>
  <c r="B690" i="5"/>
  <c r="G616" i="3"/>
  <c r="J616" i="3"/>
  <c r="K616" i="3"/>
  <c r="L616" i="3"/>
  <c r="C690" i="5"/>
  <c r="AJ690" i="5"/>
  <c r="B691" i="5"/>
  <c r="C691" i="5"/>
  <c r="AJ691" i="5"/>
  <c r="B692" i="5"/>
  <c r="D692" i="5"/>
  <c r="D695" i="5"/>
  <c r="E692" i="5"/>
  <c r="F692" i="5"/>
  <c r="G692" i="5"/>
  <c r="H692" i="5"/>
  <c r="I692" i="5"/>
  <c r="J692" i="5"/>
  <c r="J695" i="5"/>
  <c r="K692" i="5"/>
  <c r="L692" i="5"/>
  <c r="M692" i="5"/>
  <c r="N692" i="5"/>
  <c r="O692" i="5"/>
  <c r="P692" i="5"/>
  <c r="P695" i="5"/>
  <c r="Q692" i="5"/>
  <c r="R692" i="5"/>
  <c r="S692" i="5"/>
  <c r="T692" i="5"/>
  <c r="U692" i="5"/>
  <c r="V692" i="5"/>
  <c r="V695" i="5"/>
  <c r="W692" i="5"/>
  <c r="X692" i="5"/>
  <c r="Y692" i="5"/>
  <c r="Z692" i="5"/>
  <c r="AA692" i="5"/>
  <c r="AB692" i="5"/>
  <c r="AB695" i="5"/>
  <c r="AC692" i="5"/>
  <c r="AD692" i="5"/>
  <c r="AE692" i="5"/>
  <c r="AF692" i="5"/>
  <c r="AG692" i="5"/>
  <c r="AH692" i="5"/>
  <c r="AH695" i="5"/>
  <c r="AI692" i="5"/>
  <c r="G695" i="5"/>
  <c r="G694" i="5"/>
  <c r="M695" i="5"/>
  <c r="M694" i="5"/>
  <c r="S695" i="5"/>
  <c r="S694" i="5"/>
  <c r="Y695" i="5"/>
  <c r="Y694" i="5"/>
  <c r="AE695" i="5"/>
  <c r="AE694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B750" i="5"/>
  <c r="C750" i="5"/>
  <c r="AJ750" i="5"/>
  <c r="B751" i="5"/>
  <c r="D751" i="5"/>
  <c r="D754" i="5"/>
  <c r="E751" i="5"/>
  <c r="F751" i="5"/>
  <c r="G751" i="5"/>
  <c r="H751" i="5"/>
  <c r="I751" i="5"/>
  <c r="J751" i="5"/>
  <c r="J754" i="5"/>
  <c r="K751" i="5"/>
  <c r="L751" i="5"/>
  <c r="M751" i="5"/>
  <c r="N751" i="5"/>
  <c r="O751" i="5"/>
  <c r="P751" i="5"/>
  <c r="P754" i="5"/>
  <c r="Q751" i="5"/>
  <c r="R751" i="5"/>
  <c r="S751" i="5"/>
  <c r="T751" i="5"/>
  <c r="U751" i="5"/>
  <c r="V751" i="5"/>
  <c r="V754" i="5"/>
  <c r="W751" i="5"/>
  <c r="X751" i="5"/>
  <c r="Y751" i="5"/>
  <c r="Z751" i="5"/>
  <c r="AA751" i="5"/>
  <c r="AB751" i="5"/>
  <c r="AB754" i="5"/>
  <c r="AC751" i="5"/>
  <c r="AD751" i="5"/>
  <c r="AE751" i="5"/>
  <c r="AF751" i="5"/>
  <c r="AG751" i="5"/>
  <c r="AH751" i="5"/>
  <c r="AH754" i="5"/>
  <c r="AI751" i="5"/>
  <c r="M754" i="5"/>
  <c r="M753" i="5"/>
  <c r="Y754" i="5"/>
  <c r="Y753" i="5"/>
  <c r="D34" i="4"/>
  <c r="E34" i="4"/>
  <c r="F34" i="4"/>
  <c r="G34" i="4"/>
  <c r="H34" i="4"/>
  <c r="I34" i="4"/>
  <c r="J34" i="4"/>
  <c r="K34" i="4"/>
  <c r="L34" i="4"/>
  <c r="M34" i="4"/>
  <c r="N34" i="4"/>
  <c r="O34" i="4"/>
  <c r="D45" i="4"/>
  <c r="E45" i="4"/>
  <c r="F45" i="4"/>
  <c r="G45" i="4"/>
  <c r="H45" i="4"/>
  <c r="I45" i="4"/>
  <c r="J45" i="4"/>
  <c r="K45" i="4"/>
  <c r="L45" i="4"/>
  <c r="M45" i="4"/>
  <c r="N45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25" i="3"/>
  <c r="F30" i="3"/>
  <c r="F10" i="3"/>
  <c r="F64" i="3"/>
  <c r="H64" i="3"/>
  <c r="F65" i="3"/>
  <c r="G65" i="3"/>
  <c r="H65" i="3"/>
  <c r="F66" i="3"/>
  <c r="H66" i="3"/>
  <c r="F67" i="3"/>
  <c r="G67" i="3"/>
  <c r="H67" i="3"/>
  <c r="F68" i="3"/>
  <c r="H68" i="3"/>
  <c r="F69" i="3"/>
  <c r="G69" i="3"/>
  <c r="H69" i="3"/>
  <c r="J69" i="3"/>
  <c r="K69" i="3"/>
  <c r="L69" i="3"/>
  <c r="F70" i="3"/>
  <c r="H70" i="3"/>
  <c r="F71" i="3"/>
  <c r="G71" i="3"/>
  <c r="H71" i="3"/>
  <c r="J71" i="3"/>
  <c r="K71" i="3"/>
  <c r="L71" i="3"/>
  <c r="F72" i="3"/>
  <c r="H72" i="3"/>
  <c r="F73" i="3"/>
  <c r="G73" i="3"/>
  <c r="F74" i="3"/>
  <c r="H74" i="3"/>
  <c r="F75" i="3"/>
  <c r="G75" i="3"/>
  <c r="H75" i="3"/>
  <c r="J75" i="3"/>
  <c r="K75" i="3"/>
  <c r="L75" i="3"/>
  <c r="F76" i="3"/>
  <c r="H76" i="3"/>
  <c r="F77" i="3"/>
  <c r="G77" i="3"/>
  <c r="F78" i="3"/>
  <c r="H78" i="3"/>
  <c r="F79" i="3"/>
  <c r="G79" i="3"/>
  <c r="H79" i="3"/>
  <c r="F80" i="3"/>
  <c r="H80" i="3"/>
  <c r="F81" i="3"/>
  <c r="G81" i="3"/>
  <c r="F82" i="3"/>
  <c r="H82" i="3"/>
  <c r="F83" i="3"/>
  <c r="G83" i="3"/>
  <c r="H83" i="3"/>
  <c r="J83" i="3"/>
  <c r="K83" i="3"/>
  <c r="L83" i="3"/>
  <c r="F84" i="3"/>
  <c r="H84" i="3"/>
  <c r="F85" i="3"/>
  <c r="G85" i="3"/>
  <c r="F86" i="3"/>
  <c r="H86" i="3"/>
  <c r="F87" i="3"/>
  <c r="G87" i="3"/>
  <c r="H87" i="3"/>
  <c r="J87" i="3"/>
  <c r="K87" i="3"/>
  <c r="L87" i="3"/>
  <c r="F88" i="3"/>
  <c r="H88" i="3"/>
  <c r="F89" i="3"/>
  <c r="G89" i="3"/>
  <c r="F90" i="3"/>
  <c r="H90" i="3"/>
  <c r="F91" i="3"/>
  <c r="G91" i="3"/>
  <c r="H91" i="3"/>
  <c r="J91" i="3"/>
  <c r="F92" i="3"/>
  <c r="H92" i="3"/>
  <c r="F93" i="3"/>
  <c r="G93" i="3"/>
  <c r="J93" i="3"/>
  <c r="F94" i="3"/>
  <c r="G94" i="3"/>
  <c r="H94" i="3"/>
  <c r="J94" i="3"/>
  <c r="K94" i="3"/>
  <c r="L94" i="3"/>
  <c r="F95" i="3"/>
  <c r="G95" i="3"/>
  <c r="F96" i="3"/>
  <c r="H96" i="3"/>
  <c r="F97" i="3"/>
  <c r="G97" i="3"/>
  <c r="F98" i="3"/>
  <c r="H98" i="3"/>
  <c r="F99" i="3"/>
  <c r="G99" i="3"/>
  <c r="H99" i="3"/>
  <c r="F100" i="3"/>
  <c r="H100" i="3"/>
  <c r="F101" i="3"/>
  <c r="G101" i="3"/>
  <c r="J101" i="3"/>
  <c r="C102" i="3"/>
  <c r="D102" i="3"/>
  <c r="F115" i="3"/>
  <c r="G115" i="3"/>
  <c r="J115" i="3"/>
  <c r="K115" i="3"/>
  <c r="L115" i="3"/>
  <c r="F116" i="3"/>
  <c r="H116" i="3"/>
  <c r="F117" i="3"/>
  <c r="G117" i="3"/>
  <c r="F118" i="3"/>
  <c r="H118" i="3"/>
  <c r="F119" i="3"/>
  <c r="G119" i="3"/>
  <c r="H119" i="3"/>
  <c r="J119" i="3"/>
  <c r="K119" i="3"/>
  <c r="L119" i="3"/>
  <c r="F120" i="3"/>
  <c r="H120" i="3"/>
  <c r="F121" i="3"/>
  <c r="G121" i="3"/>
  <c r="F122" i="3"/>
  <c r="H122" i="3"/>
  <c r="K122" i="3"/>
  <c r="L122" i="3"/>
  <c r="F123" i="3"/>
  <c r="G123" i="3"/>
  <c r="J123" i="3"/>
  <c r="K123" i="3"/>
  <c r="L123" i="3"/>
  <c r="F124" i="3"/>
  <c r="H124" i="3"/>
  <c r="K124" i="3"/>
  <c r="L124" i="3"/>
  <c r="F125" i="3"/>
  <c r="G125" i="3"/>
  <c r="F126" i="3"/>
  <c r="H126" i="3"/>
  <c r="K126" i="3"/>
  <c r="L126" i="3"/>
  <c r="F127" i="3"/>
  <c r="G127" i="3"/>
  <c r="J127" i="3"/>
  <c r="K127" i="3"/>
  <c r="L127" i="3"/>
  <c r="F128" i="3"/>
  <c r="H128" i="3"/>
  <c r="F129" i="3"/>
  <c r="G129" i="3"/>
  <c r="H129" i="3"/>
  <c r="J129" i="3"/>
  <c r="F130" i="3"/>
  <c r="H130" i="3"/>
  <c r="F131" i="3"/>
  <c r="G131" i="3"/>
  <c r="J131" i="3"/>
  <c r="F132" i="3"/>
  <c r="G132" i="3"/>
  <c r="H132" i="3"/>
  <c r="J132" i="3"/>
  <c r="K132" i="3"/>
  <c r="L132" i="3"/>
  <c r="F133" i="3"/>
  <c r="G133" i="3"/>
  <c r="J133" i="3"/>
  <c r="K133" i="3"/>
  <c r="L133" i="3"/>
  <c r="F134" i="3"/>
  <c r="H134" i="3"/>
  <c r="F135" i="3"/>
  <c r="G135" i="3"/>
  <c r="J135" i="3"/>
  <c r="F136" i="3"/>
  <c r="G136" i="3"/>
  <c r="H136" i="3"/>
  <c r="J136" i="3"/>
  <c r="K136" i="3"/>
  <c r="L136" i="3"/>
  <c r="F137" i="3"/>
  <c r="G137" i="3"/>
  <c r="K137" i="3"/>
  <c r="L137" i="3"/>
  <c r="F138" i="3"/>
  <c r="G138" i="3"/>
  <c r="H138" i="3"/>
  <c r="J138" i="3"/>
  <c r="K138" i="3"/>
  <c r="L138" i="3"/>
  <c r="F139" i="3"/>
  <c r="G139" i="3"/>
  <c r="K139" i="3"/>
  <c r="L139" i="3"/>
  <c r="F140" i="3"/>
  <c r="G140" i="3"/>
  <c r="H140" i="3"/>
  <c r="J140" i="3"/>
  <c r="K140" i="3"/>
  <c r="L140" i="3"/>
  <c r="F141" i="3"/>
  <c r="G141" i="3"/>
  <c r="J141" i="3"/>
  <c r="K141" i="3"/>
  <c r="L141" i="3"/>
  <c r="F142" i="3"/>
  <c r="H142" i="3"/>
  <c r="F143" i="3"/>
  <c r="G143" i="3"/>
  <c r="H143" i="3"/>
  <c r="J143" i="3"/>
  <c r="K143" i="3"/>
  <c r="L143" i="3"/>
  <c r="F144" i="3"/>
  <c r="H144" i="3"/>
  <c r="F145" i="3"/>
  <c r="G145" i="3"/>
  <c r="J145" i="3"/>
  <c r="F146" i="3"/>
  <c r="G146" i="3"/>
  <c r="H146" i="3"/>
  <c r="J146" i="3"/>
  <c r="K146" i="3"/>
  <c r="L146" i="3"/>
  <c r="F147" i="3"/>
  <c r="G147" i="3"/>
  <c r="F148" i="3"/>
  <c r="G148" i="3"/>
  <c r="H148" i="3"/>
  <c r="J148" i="3"/>
  <c r="K148" i="3"/>
  <c r="L148" i="3"/>
  <c r="F149" i="3"/>
  <c r="G149" i="3"/>
  <c r="F150" i="3"/>
  <c r="H150" i="3"/>
  <c r="F151" i="3"/>
  <c r="G151" i="3"/>
  <c r="H151" i="3"/>
  <c r="J151" i="3"/>
  <c r="K151" i="3"/>
  <c r="L151" i="3"/>
  <c r="F152" i="3"/>
  <c r="H152" i="3"/>
  <c r="C153" i="3"/>
  <c r="D153" i="3"/>
  <c r="F167" i="3"/>
  <c r="F169" i="3"/>
  <c r="J169" i="3"/>
  <c r="F168" i="3"/>
  <c r="J168" i="3"/>
  <c r="K169" i="3"/>
  <c r="L169" i="3"/>
  <c r="F171" i="3"/>
  <c r="J171" i="3"/>
  <c r="F172" i="3"/>
  <c r="F197" i="3"/>
  <c r="J197" i="3"/>
  <c r="F176" i="3"/>
  <c r="J176" i="3"/>
  <c r="F174" i="3"/>
  <c r="F177" i="3"/>
  <c r="J177" i="3"/>
  <c r="F173" i="3"/>
  <c r="F191" i="3"/>
  <c r="F184" i="3"/>
  <c r="F198" i="3"/>
  <c r="J198" i="3"/>
  <c r="F182" i="3"/>
  <c r="J182" i="3"/>
  <c r="K182" i="3"/>
  <c r="L182" i="3"/>
  <c r="F185" i="3"/>
  <c r="J185" i="3"/>
  <c r="F179" i="3"/>
  <c r="J179" i="3"/>
  <c r="F175" i="3"/>
  <c r="F196" i="3"/>
  <c r="J196" i="3"/>
  <c r="F188" i="3"/>
  <c r="F194" i="3"/>
  <c r="J194" i="3"/>
  <c r="F181" i="3"/>
  <c r="F178" i="3"/>
  <c r="F199" i="3"/>
  <c r="J199" i="3"/>
  <c r="F193" i="3"/>
  <c r="J193" i="3"/>
  <c r="F200" i="3"/>
  <c r="J200" i="3"/>
  <c r="F180" i="3"/>
  <c r="J180" i="3"/>
  <c r="F170" i="3"/>
  <c r="F189" i="3"/>
  <c r="F192" i="3"/>
  <c r="F201" i="3"/>
  <c r="J201" i="3"/>
  <c r="F187" i="3"/>
  <c r="J187" i="3"/>
  <c r="K197" i="3"/>
  <c r="L197" i="3"/>
  <c r="F195" i="3"/>
  <c r="J195" i="3"/>
  <c r="K196" i="3"/>
  <c r="L196" i="3"/>
  <c r="F190" i="3"/>
  <c r="F202" i="3"/>
  <c r="J202" i="3"/>
  <c r="K200" i="3"/>
  <c r="L200" i="3"/>
  <c r="F203" i="3"/>
  <c r="J203" i="3"/>
  <c r="K201" i="3"/>
  <c r="L201" i="3"/>
  <c r="F204" i="3"/>
  <c r="J204" i="3"/>
  <c r="K202" i="3"/>
  <c r="L202" i="3"/>
  <c r="F183" i="3"/>
  <c r="F186" i="3"/>
  <c r="K204" i="3"/>
  <c r="L204" i="3"/>
  <c r="C205" i="3"/>
  <c r="D205" i="3"/>
  <c r="F218" i="3"/>
  <c r="G218" i="3"/>
  <c r="H218" i="3"/>
  <c r="J218" i="3"/>
  <c r="F219" i="3"/>
  <c r="G219" i="3"/>
  <c r="H219" i="3"/>
  <c r="J219" i="3"/>
  <c r="K219" i="3"/>
  <c r="L219" i="3"/>
  <c r="F220" i="3"/>
  <c r="G220" i="3"/>
  <c r="H220" i="3"/>
  <c r="J220" i="3"/>
  <c r="K220" i="3"/>
  <c r="L220" i="3"/>
  <c r="F221" i="3"/>
  <c r="G221" i="3"/>
  <c r="H221" i="3"/>
  <c r="J221" i="3"/>
  <c r="K221" i="3"/>
  <c r="L221" i="3"/>
  <c r="F222" i="3"/>
  <c r="G222" i="3"/>
  <c r="H222" i="3"/>
  <c r="J222" i="3"/>
  <c r="K222" i="3"/>
  <c r="L222" i="3"/>
  <c r="F223" i="3"/>
  <c r="G223" i="3"/>
  <c r="H223" i="3"/>
  <c r="J223" i="3"/>
  <c r="K223" i="3"/>
  <c r="L223" i="3"/>
  <c r="F224" i="3"/>
  <c r="G224" i="3"/>
  <c r="H224" i="3"/>
  <c r="J224" i="3"/>
  <c r="K224" i="3"/>
  <c r="L224" i="3"/>
  <c r="F225" i="3"/>
  <c r="G225" i="3"/>
  <c r="H225" i="3"/>
  <c r="J225" i="3"/>
  <c r="K225" i="3"/>
  <c r="L225" i="3"/>
  <c r="F226" i="3"/>
  <c r="G226" i="3"/>
  <c r="H226" i="3"/>
  <c r="J226" i="3"/>
  <c r="K226" i="3"/>
  <c r="L226" i="3"/>
  <c r="F227" i="3"/>
  <c r="G227" i="3"/>
  <c r="H227" i="3"/>
  <c r="J227" i="3"/>
  <c r="K227" i="3"/>
  <c r="L227" i="3"/>
  <c r="F228" i="3"/>
  <c r="G228" i="3"/>
  <c r="H228" i="3"/>
  <c r="J228" i="3"/>
  <c r="K228" i="3"/>
  <c r="L228" i="3"/>
  <c r="F229" i="3"/>
  <c r="G229" i="3"/>
  <c r="H229" i="3"/>
  <c r="J229" i="3"/>
  <c r="K229" i="3"/>
  <c r="L229" i="3"/>
  <c r="F230" i="3"/>
  <c r="G230" i="3"/>
  <c r="H230" i="3"/>
  <c r="J230" i="3"/>
  <c r="K230" i="3"/>
  <c r="L230" i="3"/>
  <c r="F231" i="3"/>
  <c r="G231" i="3"/>
  <c r="H231" i="3"/>
  <c r="J231" i="3"/>
  <c r="K231" i="3"/>
  <c r="L231" i="3"/>
  <c r="F232" i="3"/>
  <c r="G232" i="3"/>
  <c r="H232" i="3"/>
  <c r="J232" i="3"/>
  <c r="K232" i="3"/>
  <c r="L232" i="3"/>
  <c r="F233" i="3"/>
  <c r="G233" i="3"/>
  <c r="H233" i="3"/>
  <c r="J233" i="3"/>
  <c r="K233" i="3"/>
  <c r="L233" i="3"/>
  <c r="F234" i="3"/>
  <c r="G234" i="3"/>
  <c r="H234" i="3"/>
  <c r="J234" i="3"/>
  <c r="K234" i="3"/>
  <c r="L234" i="3"/>
  <c r="F235" i="3"/>
  <c r="G235" i="3"/>
  <c r="H235" i="3"/>
  <c r="J235" i="3"/>
  <c r="K235" i="3"/>
  <c r="L235" i="3"/>
  <c r="F236" i="3"/>
  <c r="G236" i="3"/>
  <c r="H236" i="3"/>
  <c r="J236" i="3"/>
  <c r="K236" i="3"/>
  <c r="L236" i="3"/>
  <c r="F237" i="3"/>
  <c r="G237" i="3"/>
  <c r="H237" i="3"/>
  <c r="J237" i="3"/>
  <c r="K237" i="3"/>
  <c r="L237" i="3"/>
  <c r="F238" i="3"/>
  <c r="G238" i="3"/>
  <c r="H238" i="3"/>
  <c r="J238" i="3"/>
  <c r="K238" i="3"/>
  <c r="L238" i="3"/>
  <c r="F239" i="3"/>
  <c r="G239" i="3"/>
  <c r="H239" i="3"/>
  <c r="J239" i="3"/>
  <c r="K239" i="3"/>
  <c r="L239" i="3"/>
  <c r="F240" i="3"/>
  <c r="G240" i="3"/>
  <c r="H240" i="3"/>
  <c r="J240" i="3"/>
  <c r="K240" i="3"/>
  <c r="L240" i="3"/>
  <c r="F241" i="3"/>
  <c r="G241" i="3"/>
  <c r="H241" i="3"/>
  <c r="J241" i="3"/>
  <c r="K241" i="3"/>
  <c r="L241" i="3"/>
  <c r="F242" i="3"/>
  <c r="G242" i="3"/>
  <c r="H242" i="3"/>
  <c r="J242" i="3"/>
  <c r="K242" i="3"/>
  <c r="L242" i="3"/>
  <c r="F243" i="3"/>
  <c r="G243" i="3"/>
  <c r="H243" i="3"/>
  <c r="J243" i="3"/>
  <c r="K243" i="3"/>
  <c r="L243" i="3"/>
  <c r="F244" i="3"/>
  <c r="G244" i="3"/>
  <c r="H244" i="3"/>
  <c r="J244" i="3"/>
  <c r="K244" i="3"/>
  <c r="L244" i="3"/>
  <c r="F245" i="3"/>
  <c r="G245" i="3"/>
  <c r="H245" i="3"/>
  <c r="J245" i="3"/>
  <c r="K245" i="3"/>
  <c r="L245" i="3"/>
  <c r="F246" i="3"/>
  <c r="G246" i="3"/>
  <c r="H246" i="3"/>
  <c r="J246" i="3"/>
  <c r="K246" i="3"/>
  <c r="L246" i="3"/>
  <c r="F247" i="3"/>
  <c r="G247" i="3"/>
  <c r="H247" i="3"/>
  <c r="J247" i="3"/>
  <c r="K247" i="3"/>
  <c r="L247" i="3"/>
  <c r="F248" i="3"/>
  <c r="G248" i="3"/>
  <c r="H248" i="3"/>
  <c r="J248" i="3"/>
  <c r="K248" i="3"/>
  <c r="L248" i="3"/>
  <c r="F249" i="3"/>
  <c r="G249" i="3"/>
  <c r="H249" i="3"/>
  <c r="J249" i="3"/>
  <c r="K249" i="3"/>
  <c r="L249" i="3"/>
  <c r="F250" i="3"/>
  <c r="G250" i="3"/>
  <c r="H250" i="3"/>
  <c r="J250" i="3"/>
  <c r="K250" i="3"/>
  <c r="L250" i="3"/>
  <c r="F251" i="3"/>
  <c r="G251" i="3"/>
  <c r="H251" i="3"/>
  <c r="J251" i="3"/>
  <c r="K251" i="3"/>
  <c r="L251" i="3"/>
  <c r="F252" i="3"/>
  <c r="G252" i="3"/>
  <c r="H252" i="3"/>
  <c r="J252" i="3"/>
  <c r="K252" i="3"/>
  <c r="L252" i="3"/>
  <c r="F253" i="3"/>
  <c r="G253" i="3"/>
  <c r="H253" i="3"/>
  <c r="J253" i="3"/>
  <c r="K253" i="3"/>
  <c r="L253" i="3"/>
  <c r="F254" i="3"/>
  <c r="G254" i="3"/>
  <c r="H254" i="3"/>
  <c r="J254" i="3"/>
  <c r="K254" i="3"/>
  <c r="L254" i="3"/>
  <c r="F255" i="3"/>
  <c r="G255" i="3"/>
  <c r="H255" i="3"/>
  <c r="J255" i="3"/>
  <c r="K255" i="3"/>
  <c r="L255" i="3"/>
  <c r="C256" i="3"/>
  <c r="D256" i="3"/>
  <c r="H256" i="3"/>
  <c r="F270" i="3"/>
  <c r="G270" i="3"/>
  <c r="H270" i="3"/>
  <c r="J270" i="3"/>
  <c r="F271" i="3"/>
  <c r="H271" i="3"/>
  <c r="F272" i="3"/>
  <c r="G272" i="3"/>
  <c r="H272" i="3"/>
  <c r="J272" i="3"/>
  <c r="K272" i="3"/>
  <c r="L272" i="3"/>
  <c r="F273" i="3"/>
  <c r="H273" i="3"/>
  <c r="F274" i="3"/>
  <c r="G274" i="3"/>
  <c r="H274" i="3"/>
  <c r="J274" i="3"/>
  <c r="K274" i="3"/>
  <c r="L274" i="3"/>
  <c r="F275" i="3"/>
  <c r="H275" i="3"/>
  <c r="F276" i="3"/>
  <c r="G276" i="3"/>
  <c r="H276" i="3"/>
  <c r="J276" i="3"/>
  <c r="K276" i="3"/>
  <c r="L276" i="3"/>
  <c r="F277" i="3"/>
  <c r="H277" i="3"/>
  <c r="F278" i="3"/>
  <c r="G278" i="3"/>
  <c r="H278" i="3"/>
  <c r="J278" i="3"/>
  <c r="K278" i="3"/>
  <c r="L278" i="3"/>
  <c r="F279" i="3"/>
  <c r="H279" i="3"/>
  <c r="F280" i="3"/>
  <c r="G280" i="3"/>
  <c r="H280" i="3"/>
  <c r="J280" i="3"/>
  <c r="K280" i="3"/>
  <c r="L280" i="3"/>
  <c r="F281" i="3"/>
  <c r="H281" i="3"/>
  <c r="F282" i="3"/>
  <c r="G282" i="3"/>
  <c r="H282" i="3"/>
  <c r="J282" i="3"/>
  <c r="K282" i="3"/>
  <c r="L282" i="3"/>
  <c r="F283" i="3"/>
  <c r="H283" i="3"/>
  <c r="F284" i="3"/>
  <c r="G284" i="3"/>
  <c r="H284" i="3"/>
  <c r="J284" i="3"/>
  <c r="K284" i="3"/>
  <c r="L284" i="3"/>
  <c r="F285" i="3"/>
  <c r="H285" i="3"/>
  <c r="F286" i="3"/>
  <c r="G286" i="3"/>
  <c r="H286" i="3"/>
  <c r="J286" i="3"/>
  <c r="K286" i="3"/>
  <c r="L286" i="3"/>
  <c r="F287" i="3"/>
  <c r="H287" i="3"/>
  <c r="F288" i="3"/>
  <c r="G288" i="3"/>
  <c r="H288" i="3"/>
  <c r="J288" i="3"/>
  <c r="K288" i="3"/>
  <c r="L288" i="3"/>
  <c r="F289" i="3"/>
  <c r="H289" i="3"/>
  <c r="F290" i="3"/>
  <c r="G290" i="3"/>
  <c r="H290" i="3"/>
  <c r="J290" i="3"/>
  <c r="K290" i="3"/>
  <c r="L290" i="3"/>
  <c r="F291" i="3"/>
  <c r="H291" i="3"/>
  <c r="F292" i="3"/>
  <c r="G292" i="3"/>
  <c r="H292" i="3"/>
  <c r="J292" i="3"/>
  <c r="K292" i="3"/>
  <c r="L292" i="3"/>
  <c r="F293" i="3"/>
  <c r="G293" i="3"/>
  <c r="H293" i="3"/>
  <c r="J293" i="3"/>
  <c r="K293" i="3"/>
  <c r="L293" i="3"/>
  <c r="F294" i="3"/>
  <c r="G294" i="3"/>
  <c r="H294" i="3"/>
  <c r="J294" i="3"/>
  <c r="K294" i="3"/>
  <c r="L294" i="3"/>
  <c r="F295" i="3"/>
  <c r="G295" i="3"/>
  <c r="H295" i="3"/>
  <c r="J295" i="3"/>
  <c r="K295" i="3"/>
  <c r="L295" i="3"/>
  <c r="F296" i="3"/>
  <c r="G296" i="3"/>
  <c r="H296" i="3"/>
  <c r="J296" i="3"/>
  <c r="K296" i="3"/>
  <c r="L296" i="3"/>
  <c r="F297" i="3"/>
  <c r="G297" i="3"/>
  <c r="H297" i="3"/>
  <c r="J297" i="3"/>
  <c r="K297" i="3"/>
  <c r="L297" i="3"/>
  <c r="F298" i="3"/>
  <c r="G298" i="3"/>
  <c r="H298" i="3"/>
  <c r="J298" i="3"/>
  <c r="K298" i="3"/>
  <c r="L298" i="3"/>
  <c r="F299" i="3"/>
  <c r="G299" i="3"/>
  <c r="H299" i="3"/>
  <c r="J299" i="3"/>
  <c r="K299" i="3"/>
  <c r="L299" i="3"/>
  <c r="F300" i="3"/>
  <c r="H300" i="3"/>
  <c r="F301" i="3"/>
  <c r="G301" i="3"/>
  <c r="J301" i="3"/>
  <c r="K301" i="3"/>
  <c r="L301" i="3"/>
  <c r="F302" i="3"/>
  <c r="H302" i="3"/>
  <c r="F303" i="3"/>
  <c r="G303" i="3"/>
  <c r="J303" i="3"/>
  <c r="K303" i="3"/>
  <c r="L303" i="3"/>
  <c r="F304" i="3"/>
  <c r="H304" i="3"/>
  <c r="F305" i="3"/>
  <c r="G305" i="3"/>
  <c r="J305" i="3"/>
  <c r="K305" i="3"/>
  <c r="L305" i="3"/>
  <c r="F306" i="3"/>
  <c r="H306" i="3"/>
  <c r="F307" i="3"/>
  <c r="G307" i="3"/>
  <c r="J307" i="3"/>
  <c r="K307" i="3"/>
  <c r="L307" i="3"/>
  <c r="C308" i="3"/>
  <c r="D308" i="3"/>
  <c r="F308" i="3"/>
  <c r="M270" i="3"/>
  <c r="M308" i="3"/>
  <c r="F322" i="3"/>
  <c r="G322" i="3"/>
  <c r="H322" i="3"/>
  <c r="J322" i="3"/>
  <c r="F323" i="3"/>
  <c r="G323" i="3"/>
  <c r="H323" i="3"/>
  <c r="J323" i="3"/>
  <c r="K323" i="3"/>
  <c r="L323" i="3"/>
  <c r="F324" i="3"/>
  <c r="G324" i="3"/>
  <c r="H324" i="3"/>
  <c r="J324" i="3"/>
  <c r="K324" i="3"/>
  <c r="L324" i="3"/>
  <c r="F325" i="3"/>
  <c r="G325" i="3"/>
  <c r="H325" i="3"/>
  <c r="J325" i="3"/>
  <c r="K325" i="3"/>
  <c r="L325" i="3"/>
  <c r="F326" i="3"/>
  <c r="G326" i="3"/>
  <c r="H326" i="3"/>
  <c r="J326" i="3"/>
  <c r="K326" i="3"/>
  <c r="L326" i="3"/>
  <c r="F327" i="3"/>
  <c r="G327" i="3"/>
  <c r="H327" i="3"/>
  <c r="J327" i="3"/>
  <c r="K327" i="3"/>
  <c r="L327" i="3"/>
  <c r="F328" i="3"/>
  <c r="G328" i="3"/>
  <c r="H328" i="3"/>
  <c r="J328" i="3"/>
  <c r="K328" i="3"/>
  <c r="L328" i="3"/>
  <c r="F329" i="3"/>
  <c r="G329" i="3"/>
  <c r="H329" i="3"/>
  <c r="J329" i="3"/>
  <c r="K329" i="3"/>
  <c r="L329" i="3"/>
  <c r="F330" i="3"/>
  <c r="G330" i="3"/>
  <c r="H330" i="3"/>
  <c r="J330" i="3"/>
  <c r="K330" i="3"/>
  <c r="L330" i="3"/>
  <c r="F331" i="3"/>
  <c r="G331" i="3"/>
  <c r="H331" i="3"/>
  <c r="J331" i="3"/>
  <c r="K331" i="3"/>
  <c r="L331" i="3"/>
  <c r="F332" i="3"/>
  <c r="G332" i="3"/>
  <c r="H332" i="3"/>
  <c r="J332" i="3"/>
  <c r="K332" i="3"/>
  <c r="L332" i="3"/>
  <c r="F333" i="3"/>
  <c r="G333" i="3"/>
  <c r="H333" i="3"/>
  <c r="J333" i="3"/>
  <c r="K333" i="3"/>
  <c r="L333" i="3"/>
  <c r="F334" i="3"/>
  <c r="G334" i="3"/>
  <c r="H334" i="3"/>
  <c r="J334" i="3"/>
  <c r="K334" i="3"/>
  <c r="L334" i="3"/>
  <c r="F335" i="3"/>
  <c r="G335" i="3"/>
  <c r="H335" i="3"/>
  <c r="J335" i="3"/>
  <c r="K335" i="3"/>
  <c r="L335" i="3"/>
  <c r="F336" i="3"/>
  <c r="G336" i="3"/>
  <c r="H336" i="3"/>
  <c r="J336" i="3"/>
  <c r="K336" i="3"/>
  <c r="L336" i="3"/>
  <c r="F337" i="3"/>
  <c r="G337" i="3"/>
  <c r="H337" i="3"/>
  <c r="J337" i="3"/>
  <c r="K337" i="3"/>
  <c r="L337" i="3"/>
  <c r="F338" i="3"/>
  <c r="G338" i="3"/>
  <c r="H338" i="3"/>
  <c r="J338" i="3"/>
  <c r="K338" i="3"/>
  <c r="L338" i="3"/>
  <c r="F339" i="3"/>
  <c r="G339" i="3"/>
  <c r="H339" i="3"/>
  <c r="J339" i="3"/>
  <c r="K339" i="3"/>
  <c r="L339" i="3"/>
  <c r="F340" i="3"/>
  <c r="G340" i="3"/>
  <c r="H340" i="3"/>
  <c r="J340" i="3"/>
  <c r="K340" i="3"/>
  <c r="L340" i="3"/>
  <c r="F341" i="3"/>
  <c r="G341" i="3"/>
  <c r="H341" i="3"/>
  <c r="J341" i="3"/>
  <c r="K341" i="3"/>
  <c r="L341" i="3"/>
  <c r="F342" i="3"/>
  <c r="G342" i="3"/>
  <c r="H342" i="3"/>
  <c r="J342" i="3"/>
  <c r="K342" i="3"/>
  <c r="L342" i="3"/>
  <c r="F343" i="3"/>
  <c r="G343" i="3"/>
  <c r="H343" i="3"/>
  <c r="J343" i="3"/>
  <c r="K343" i="3"/>
  <c r="L343" i="3"/>
  <c r="F344" i="3"/>
  <c r="G344" i="3"/>
  <c r="H344" i="3"/>
  <c r="J344" i="3"/>
  <c r="K344" i="3"/>
  <c r="L344" i="3"/>
  <c r="F345" i="3"/>
  <c r="G345" i="3"/>
  <c r="H345" i="3"/>
  <c r="J345" i="3"/>
  <c r="K345" i="3"/>
  <c r="L345" i="3"/>
  <c r="F346" i="3"/>
  <c r="G346" i="3"/>
  <c r="H346" i="3"/>
  <c r="J346" i="3"/>
  <c r="K346" i="3"/>
  <c r="L346" i="3"/>
  <c r="F347" i="3"/>
  <c r="G347" i="3"/>
  <c r="H347" i="3"/>
  <c r="J347" i="3"/>
  <c r="K347" i="3"/>
  <c r="L347" i="3"/>
  <c r="F348" i="3"/>
  <c r="G348" i="3"/>
  <c r="H348" i="3"/>
  <c r="J348" i="3"/>
  <c r="K348" i="3"/>
  <c r="L348" i="3"/>
  <c r="F349" i="3"/>
  <c r="G349" i="3"/>
  <c r="H349" i="3"/>
  <c r="J349" i="3"/>
  <c r="K349" i="3"/>
  <c r="L349" i="3"/>
  <c r="F350" i="3"/>
  <c r="G350" i="3"/>
  <c r="H350" i="3"/>
  <c r="J350" i="3"/>
  <c r="K350" i="3"/>
  <c r="L350" i="3"/>
  <c r="F351" i="3"/>
  <c r="G351" i="3"/>
  <c r="H351" i="3"/>
  <c r="J351" i="3"/>
  <c r="K351" i="3"/>
  <c r="L351" i="3"/>
  <c r="F352" i="3"/>
  <c r="G352" i="3"/>
  <c r="H352" i="3"/>
  <c r="J352" i="3"/>
  <c r="K352" i="3"/>
  <c r="L352" i="3"/>
  <c r="F353" i="3"/>
  <c r="G353" i="3"/>
  <c r="H353" i="3"/>
  <c r="J353" i="3"/>
  <c r="K353" i="3"/>
  <c r="L353" i="3"/>
  <c r="F354" i="3"/>
  <c r="G354" i="3"/>
  <c r="H354" i="3"/>
  <c r="J354" i="3"/>
  <c r="K354" i="3"/>
  <c r="L354" i="3"/>
  <c r="F355" i="3"/>
  <c r="G355" i="3"/>
  <c r="H355" i="3"/>
  <c r="J355" i="3"/>
  <c r="K355" i="3"/>
  <c r="L355" i="3"/>
  <c r="F356" i="3"/>
  <c r="G356" i="3"/>
  <c r="H356" i="3"/>
  <c r="J356" i="3"/>
  <c r="K356" i="3"/>
  <c r="L356" i="3"/>
  <c r="F357" i="3"/>
  <c r="G357" i="3"/>
  <c r="H357" i="3"/>
  <c r="J357" i="3"/>
  <c r="K357" i="3"/>
  <c r="L357" i="3"/>
  <c r="F358" i="3"/>
  <c r="G358" i="3"/>
  <c r="H358" i="3"/>
  <c r="J358" i="3"/>
  <c r="K358" i="3"/>
  <c r="L358" i="3"/>
  <c r="F359" i="3"/>
  <c r="G359" i="3"/>
  <c r="H359" i="3"/>
  <c r="J359" i="3"/>
  <c r="K359" i="3"/>
  <c r="L359" i="3"/>
  <c r="C360" i="3"/>
  <c r="D360" i="3"/>
  <c r="H360" i="3"/>
  <c r="F374" i="3"/>
  <c r="H374" i="3"/>
  <c r="F375" i="3"/>
  <c r="G375" i="3"/>
  <c r="F376" i="3"/>
  <c r="H376" i="3"/>
  <c r="F377" i="3"/>
  <c r="G377" i="3"/>
  <c r="H377" i="3"/>
  <c r="J377" i="3"/>
  <c r="K377" i="3"/>
  <c r="L377" i="3"/>
  <c r="F378" i="3"/>
  <c r="H378" i="3"/>
  <c r="F379" i="3"/>
  <c r="G379" i="3"/>
  <c r="F380" i="3"/>
  <c r="H380" i="3"/>
  <c r="F381" i="3"/>
  <c r="G381" i="3"/>
  <c r="H381" i="3"/>
  <c r="J381" i="3"/>
  <c r="K381" i="3"/>
  <c r="L381" i="3"/>
  <c r="F382" i="3"/>
  <c r="H382" i="3"/>
  <c r="F383" i="3"/>
  <c r="G383" i="3"/>
  <c r="F384" i="3"/>
  <c r="H384" i="3"/>
  <c r="F385" i="3"/>
  <c r="G385" i="3"/>
  <c r="H385" i="3"/>
  <c r="J385" i="3"/>
  <c r="K385" i="3"/>
  <c r="L385" i="3"/>
  <c r="F386" i="3"/>
  <c r="H386" i="3"/>
  <c r="F387" i="3"/>
  <c r="G387" i="3"/>
  <c r="F388" i="3"/>
  <c r="H388" i="3"/>
  <c r="F389" i="3"/>
  <c r="G389" i="3"/>
  <c r="H389" i="3"/>
  <c r="J389" i="3"/>
  <c r="K389" i="3"/>
  <c r="L389" i="3"/>
  <c r="F390" i="3"/>
  <c r="H390" i="3"/>
  <c r="F391" i="3"/>
  <c r="G391" i="3"/>
  <c r="F392" i="3"/>
  <c r="H392" i="3"/>
  <c r="F393" i="3"/>
  <c r="G393" i="3"/>
  <c r="H393" i="3"/>
  <c r="J393" i="3"/>
  <c r="K393" i="3"/>
  <c r="L393" i="3"/>
  <c r="F394" i="3"/>
  <c r="H394" i="3"/>
  <c r="F395" i="3"/>
  <c r="G395" i="3"/>
  <c r="F396" i="3"/>
  <c r="H396" i="3"/>
  <c r="F397" i="3"/>
  <c r="G397" i="3"/>
  <c r="H397" i="3"/>
  <c r="J397" i="3"/>
  <c r="K397" i="3"/>
  <c r="L397" i="3"/>
  <c r="F398" i="3"/>
  <c r="H398" i="3"/>
  <c r="F399" i="3"/>
  <c r="G399" i="3"/>
  <c r="F400" i="3"/>
  <c r="H400" i="3"/>
  <c r="F401" i="3"/>
  <c r="G401" i="3"/>
  <c r="H401" i="3"/>
  <c r="J401" i="3"/>
  <c r="K401" i="3"/>
  <c r="L401" i="3"/>
  <c r="F402" i="3"/>
  <c r="H402" i="3"/>
  <c r="F403" i="3"/>
  <c r="G403" i="3"/>
  <c r="H403" i="3"/>
  <c r="J403" i="3"/>
  <c r="K403" i="3"/>
  <c r="L403" i="3"/>
  <c r="F404" i="3"/>
  <c r="H404" i="3"/>
  <c r="F405" i="3"/>
  <c r="G405" i="3"/>
  <c r="H405" i="3"/>
  <c r="J405" i="3"/>
  <c r="K405" i="3"/>
  <c r="L405" i="3"/>
  <c r="F406" i="3"/>
  <c r="H406" i="3"/>
  <c r="F407" i="3"/>
  <c r="G407" i="3"/>
  <c r="H407" i="3"/>
  <c r="J407" i="3"/>
  <c r="K407" i="3"/>
  <c r="L407" i="3"/>
  <c r="F408" i="3"/>
  <c r="H408" i="3"/>
  <c r="F409" i="3"/>
  <c r="G409" i="3"/>
  <c r="H409" i="3"/>
  <c r="J409" i="3"/>
  <c r="K409" i="3"/>
  <c r="L409" i="3"/>
  <c r="F410" i="3"/>
  <c r="H410" i="3"/>
  <c r="F411" i="3"/>
  <c r="G411" i="3"/>
  <c r="H411" i="3"/>
  <c r="J411" i="3"/>
  <c r="K411" i="3"/>
  <c r="L411" i="3"/>
  <c r="C412" i="3"/>
  <c r="D412" i="3"/>
  <c r="F412" i="3"/>
  <c r="M374" i="3"/>
  <c r="M412" i="3"/>
  <c r="F426" i="3"/>
  <c r="G426" i="3"/>
  <c r="H426" i="3"/>
  <c r="J426" i="3"/>
  <c r="F427" i="3"/>
  <c r="G427" i="3"/>
  <c r="H427" i="3"/>
  <c r="J427" i="3"/>
  <c r="K427" i="3"/>
  <c r="L427" i="3"/>
  <c r="F428" i="3"/>
  <c r="G428" i="3"/>
  <c r="H428" i="3"/>
  <c r="J428" i="3"/>
  <c r="K428" i="3"/>
  <c r="L428" i="3"/>
  <c r="F429" i="3"/>
  <c r="G429" i="3"/>
  <c r="H429" i="3"/>
  <c r="J429" i="3"/>
  <c r="K429" i="3"/>
  <c r="L429" i="3"/>
  <c r="F430" i="3"/>
  <c r="G430" i="3"/>
  <c r="H430" i="3"/>
  <c r="J430" i="3"/>
  <c r="K430" i="3"/>
  <c r="L430" i="3"/>
  <c r="F431" i="3"/>
  <c r="G431" i="3"/>
  <c r="H431" i="3"/>
  <c r="J431" i="3"/>
  <c r="K431" i="3"/>
  <c r="L431" i="3"/>
  <c r="F432" i="3"/>
  <c r="G432" i="3"/>
  <c r="H432" i="3"/>
  <c r="J432" i="3"/>
  <c r="K432" i="3"/>
  <c r="L432" i="3"/>
  <c r="F433" i="3"/>
  <c r="G433" i="3"/>
  <c r="H433" i="3"/>
  <c r="J433" i="3"/>
  <c r="K433" i="3"/>
  <c r="L433" i="3"/>
  <c r="F434" i="3"/>
  <c r="G434" i="3"/>
  <c r="H434" i="3"/>
  <c r="J434" i="3"/>
  <c r="K434" i="3"/>
  <c r="L434" i="3"/>
  <c r="F435" i="3"/>
  <c r="G435" i="3"/>
  <c r="H435" i="3"/>
  <c r="J435" i="3"/>
  <c r="K435" i="3"/>
  <c r="L435" i="3"/>
  <c r="F436" i="3"/>
  <c r="G436" i="3"/>
  <c r="H436" i="3"/>
  <c r="J436" i="3"/>
  <c r="K436" i="3"/>
  <c r="L436" i="3"/>
  <c r="F437" i="3"/>
  <c r="G437" i="3"/>
  <c r="H437" i="3"/>
  <c r="J437" i="3"/>
  <c r="K437" i="3"/>
  <c r="L437" i="3"/>
  <c r="F438" i="3"/>
  <c r="G438" i="3"/>
  <c r="H438" i="3"/>
  <c r="J438" i="3"/>
  <c r="K438" i="3"/>
  <c r="L438" i="3"/>
  <c r="F439" i="3"/>
  <c r="G439" i="3"/>
  <c r="H439" i="3"/>
  <c r="J439" i="3"/>
  <c r="K439" i="3"/>
  <c r="L439" i="3"/>
  <c r="F440" i="3"/>
  <c r="G440" i="3"/>
  <c r="H440" i="3"/>
  <c r="J440" i="3"/>
  <c r="K440" i="3"/>
  <c r="L440" i="3"/>
  <c r="F441" i="3"/>
  <c r="G441" i="3"/>
  <c r="H441" i="3"/>
  <c r="J441" i="3"/>
  <c r="K441" i="3"/>
  <c r="L441" i="3"/>
  <c r="F442" i="3"/>
  <c r="G442" i="3"/>
  <c r="H442" i="3"/>
  <c r="J442" i="3"/>
  <c r="K442" i="3"/>
  <c r="L442" i="3"/>
  <c r="F443" i="3"/>
  <c r="G443" i="3"/>
  <c r="H443" i="3"/>
  <c r="J443" i="3"/>
  <c r="K443" i="3"/>
  <c r="L443" i="3"/>
  <c r="F444" i="3"/>
  <c r="G444" i="3"/>
  <c r="H444" i="3"/>
  <c r="J444" i="3"/>
  <c r="K444" i="3"/>
  <c r="L444" i="3"/>
  <c r="F445" i="3"/>
  <c r="G445" i="3"/>
  <c r="H445" i="3"/>
  <c r="J445" i="3"/>
  <c r="K445" i="3"/>
  <c r="L445" i="3"/>
  <c r="F446" i="3"/>
  <c r="G446" i="3"/>
  <c r="H446" i="3"/>
  <c r="J446" i="3"/>
  <c r="K446" i="3"/>
  <c r="L446" i="3"/>
  <c r="F447" i="3"/>
  <c r="G447" i="3"/>
  <c r="H447" i="3"/>
  <c r="J447" i="3"/>
  <c r="K447" i="3"/>
  <c r="L447" i="3"/>
  <c r="F448" i="3"/>
  <c r="G448" i="3"/>
  <c r="H448" i="3"/>
  <c r="J448" i="3"/>
  <c r="K448" i="3"/>
  <c r="L448" i="3"/>
  <c r="F449" i="3"/>
  <c r="G449" i="3"/>
  <c r="H449" i="3"/>
  <c r="J449" i="3"/>
  <c r="K449" i="3"/>
  <c r="L449" i="3"/>
  <c r="F450" i="3"/>
  <c r="G450" i="3"/>
  <c r="H450" i="3"/>
  <c r="J450" i="3"/>
  <c r="K450" i="3"/>
  <c r="L450" i="3"/>
  <c r="F451" i="3"/>
  <c r="G451" i="3"/>
  <c r="H451" i="3"/>
  <c r="J451" i="3"/>
  <c r="K451" i="3"/>
  <c r="L451" i="3"/>
  <c r="F452" i="3"/>
  <c r="G452" i="3"/>
  <c r="H452" i="3"/>
  <c r="J452" i="3"/>
  <c r="K452" i="3"/>
  <c r="L452" i="3"/>
  <c r="F453" i="3"/>
  <c r="G453" i="3"/>
  <c r="H453" i="3"/>
  <c r="J453" i="3"/>
  <c r="K453" i="3"/>
  <c r="L453" i="3"/>
  <c r="F454" i="3"/>
  <c r="G454" i="3"/>
  <c r="H454" i="3"/>
  <c r="J454" i="3"/>
  <c r="K454" i="3"/>
  <c r="L454" i="3"/>
  <c r="F455" i="3"/>
  <c r="G455" i="3"/>
  <c r="H455" i="3"/>
  <c r="J455" i="3"/>
  <c r="K455" i="3"/>
  <c r="L455" i="3"/>
  <c r="F456" i="3"/>
  <c r="G456" i="3"/>
  <c r="H456" i="3"/>
  <c r="J456" i="3"/>
  <c r="K456" i="3"/>
  <c r="L456" i="3"/>
  <c r="F457" i="3"/>
  <c r="G457" i="3"/>
  <c r="H457" i="3"/>
  <c r="J457" i="3"/>
  <c r="K457" i="3"/>
  <c r="L457" i="3"/>
  <c r="F458" i="3"/>
  <c r="G458" i="3"/>
  <c r="H458" i="3"/>
  <c r="J458" i="3"/>
  <c r="K458" i="3"/>
  <c r="L458" i="3"/>
  <c r="F459" i="3"/>
  <c r="G459" i="3"/>
  <c r="H459" i="3"/>
  <c r="J459" i="3"/>
  <c r="K459" i="3"/>
  <c r="L459" i="3"/>
  <c r="F460" i="3"/>
  <c r="G460" i="3"/>
  <c r="H460" i="3"/>
  <c r="J460" i="3"/>
  <c r="K460" i="3"/>
  <c r="L460" i="3"/>
  <c r="F461" i="3"/>
  <c r="G461" i="3"/>
  <c r="H461" i="3"/>
  <c r="J461" i="3"/>
  <c r="K461" i="3"/>
  <c r="L461" i="3"/>
  <c r="F462" i="3"/>
  <c r="G462" i="3"/>
  <c r="H462" i="3"/>
  <c r="J462" i="3"/>
  <c r="K462" i="3"/>
  <c r="L462" i="3"/>
  <c r="F463" i="3"/>
  <c r="G463" i="3"/>
  <c r="H463" i="3"/>
  <c r="J463" i="3"/>
  <c r="K463" i="3"/>
  <c r="L463" i="3"/>
  <c r="C464" i="3"/>
  <c r="D464" i="3"/>
  <c r="F464" i="3"/>
  <c r="M426" i="3"/>
  <c r="M464" i="3"/>
  <c r="G464" i="3"/>
  <c r="F478" i="3"/>
  <c r="H478" i="3"/>
  <c r="F479" i="3"/>
  <c r="G479" i="3"/>
  <c r="F480" i="3"/>
  <c r="H480" i="3"/>
  <c r="F481" i="3"/>
  <c r="G481" i="3"/>
  <c r="F482" i="3"/>
  <c r="H482" i="3"/>
  <c r="F483" i="3"/>
  <c r="G483" i="3"/>
  <c r="F484" i="3"/>
  <c r="G484" i="3"/>
  <c r="H484" i="3"/>
  <c r="J484" i="3"/>
  <c r="K484" i="3"/>
  <c r="L484" i="3"/>
  <c r="F485" i="3"/>
  <c r="G485" i="3"/>
  <c r="F486" i="3"/>
  <c r="G486" i="3"/>
  <c r="H486" i="3"/>
  <c r="J486" i="3"/>
  <c r="K486" i="3"/>
  <c r="L486" i="3"/>
  <c r="F487" i="3"/>
  <c r="G487" i="3"/>
  <c r="F488" i="3"/>
  <c r="G488" i="3"/>
  <c r="H488" i="3"/>
  <c r="J488" i="3"/>
  <c r="K488" i="3"/>
  <c r="L488" i="3"/>
  <c r="F489" i="3"/>
  <c r="G489" i="3"/>
  <c r="F490" i="3"/>
  <c r="G490" i="3"/>
  <c r="H490" i="3"/>
  <c r="J490" i="3"/>
  <c r="K490" i="3"/>
  <c r="L490" i="3"/>
  <c r="F491" i="3"/>
  <c r="G491" i="3"/>
  <c r="F492" i="3"/>
  <c r="G492" i="3"/>
  <c r="H492" i="3"/>
  <c r="J492" i="3"/>
  <c r="K492" i="3"/>
  <c r="L492" i="3"/>
  <c r="F493" i="3"/>
  <c r="G493" i="3"/>
  <c r="F494" i="3"/>
  <c r="G494" i="3"/>
  <c r="H494" i="3"/>
  <c r="J494" i="3"/>
  <c r="K494" i="3"/>
  <c r="L494" i="3"/>
  <c r="F495" i="3"/>
  <c r="G495" i="3"/>
  <c r="F496" i="3"/>
  <c r="G496" i="3"/>
  <c r="H496" i="3"/>
  <c r="J496" i="3"/>
  <c r="K496" i="3"/>
  <c r="L496" i="3"/>
  <c r="F497" i="3"/>
  <c r="G497" i="3"/>
  <c r="F498" i="3"/>
  <c r="G498" i="3"/>
  <c r="H498" i="3"/>
  <c r="J498" i="3"/>
  <c r="K498" i="3"/>
  <c r="L498" i="3"/>
  <c r="F499" i="3"/>
  <c r="G499" i="3"/>
  <c r="F500" i="3"/>
  <c r="G500" i="3"/>
  <c r="H500" i="3"/>
  <c r="J500" i="3"/>
  <c r="K500" i="3"/>
  <c r="L500" i="3"/>
  <c r="F501" i="3"/>
  <c r="G501" i="3"/>
  <c r="F502" i="3"/>
  <c r="G502" i="3"/>
  <c r="H502" i="3"/>
  <c r="J502" i="3"/>
  <c r="K502" i="3"/>
  <c r="L502" i="3"/>
  <c r="F503" i="3"/>
  <c r="G503" i="3"/>
  <c r="F504" i="3"/>
  <c r="G504" i="3"/>
  <c r="H504" i="3"/>
  <c r="J504" i="3"/>
  <c r="K504" i="3"/>
  <c r="L504" i="3"/>
  <c r="F505" i="3"/>
  <c r="G505" i="3"/>
  <c r="F506" i="3"/>
  <c r="G506" i="3"/>
  <c r="H506" i="3"/>
  <c r="J506" i="3"/>
  <c r="K506" i="3"/>
  <c r="L506" i="3"/>
  <c r="F507" i="3"/>
  <c r="G507" i="3"/>
  <c r="F508" i="3"/>
  <c r="G508" i="3"/>
  <c r="H508" i="3"/>
  <c r="J508" i="3"/>
  <c r="K508" i="3"/>
  <c r="L508" i="3"/>
  <c r="F509" i="3"/>
  <c r="G509" i="3"/>
  <c r="F510" i="3"/>
  <c r="G510" i="3"/>
  <c r="H510" i="3"/>
  <c r="J510" i="3"/>
  <c r="K510" i="3"/>
  <c r="L510" i="3"/>
  <c r="F511" i="3"/>
  <c r="G511" i="3"/>
  <c r="F512" i="3"/>
  <c r="G512" i="3"/>
  <c r="H512" i="3"/>
  <c r="J512" i="3"/>
  <c r="K512" i="3"/>
  <c r="L512" i="3"/>
  <c r="F513" i="3"/>
  <c r="G513" i="3"/>
  <c r="F514" i="3"/>
  <c r="G514" i="3"/>
  <c r="H514" i="3"/>
  <c r="J514" i="3"/>
  <c r="K514" i="3"/>
  <c r="L514" i="3"/>
  <c r="F515" i="3"/>
  <c r="G515" i="3"/>
  <c r="C516" i="3"/>
  <c r="D516" i="3"/>
  <c r="F529" i="3"/>
  <c r="G529" i="3"/>
  <c r="H529" i="3"/>
  <c r="J529" i="3"/>
  <c r="F530" i="3"/>
  <c r="G530" i="3"/>
  <c r="H530" i="3"/>
  <c r="J530" i="3"/>
  <c r="K530" i="3"/>
  <c r="L530" i="3"/>
  <c r="F531" i="3"/>
  <c r="G531" i="3"/>
  <c r="H531" i="3"/>
  <c r="J531" i="3"/>
  <c r="K531" i="3"/>
  <c r="L531" i="3"/>
  <c r="F532" i="3"/>
  <c r="G532" i="3"/>
  <c r="H532" i="3"/>
  <c r="J532" i="3"/>
  <c r="K532" i="3"/>
  <c r="L532" i="3"/>
  <c r="F533" i="3"/>
  <c r="G533" i="3"/>
  <c r="H533" i="3"/>
  <c r="J533" i="3"/>
  <c r="K533" i="3"/>
  <c r="L533" i="3"/>
  <c r="F534" i="3"/>
  <c r="G534" i="3"/>
  <c r="H534" i="3"/>
  <c r="J534" i="3"/>
  <c r="K534" i="3"/>
  <c r="L534" i="3"/>
  <c r="F535" i="3"/>
  <c r="G535" i="3"/>
  <c r="H535" i="3"/>
  <c r="J535" i="3"/>
  <c r="K535" i="3"/>
  <c r="L535" i="3"/>
  <c r="F536" i="3"/>
  <c r="G536" i="3"/>
  <c r="H536" i="3"/>
  <c r="J536" i="3"/>
  <c r="K536" i="3"/>
  <c r="L536" i="3"/>
  <c r="F537" i="3"/>
  <c r="G537" i="3"/>
  <c r="H537" i="3"/>
  <c r="J537" i="3"/>
  <c r="K537" i="3"/>
  <c r="L537" i="3"/>
  <c r="F538" i="3"/>
  <c r="G538" i="3"/>
  <c r="H538" i="3"/>
  <c r="J538" i="3"/>
  <c r="K538" i="3"/>
  <c r="L538" i="3"/>
  <c r="F539" i="3"/>
  <c r="G539" i="3"/>
  <c r="H539" i="3"/>
  <c r="J539" i="3"/>
  <c r="K539" i="3"/>
  <c r="L539" i="3"/>
  <c r="F540" i="3"/>
  <c r="G540" i="3"/>
  <c r="H540" i="3"/>
  <c r="J540" i="3"/>
  <c r="K540" i="3"/>
  <c r="L540" i="3"/>
  <c r="F541" i="3"/>
  <c r="G541" i="3"/>
  <c r="H541" i="3"/>
  <c r="J541" i="3"/>
  <c r="K541" i="3"/>
  <c r="L541" i="3"/>
  <c r="F542" i="3"/>
  <c r="G542" i="3"/>
  <c r="H542" i="3"/>
  <c r="J542" i="3"/>
  <c r="K542" i="3"/>
  <c r="L542" i="3"/>
  <c r="F543" i="3"/>
  <c r="G543" i="3"/>
  <c r="H543" i="3"/>
  <c r="J543" i="3"/>
  <c r="K543" i="3"/>
  <c r="L543" i="3"/>
  <c r="F544" i="3"/>
  <c r="G544" i="3"/>
  <c r="H544" i="3"/>
  <c r="J544" i="3"/>
  <c r="K544" i="3"/>
  <c r="L544" i="3"/>
  <c r="F545" i="3"/>
  <c r="G545" i="3"/>
  <c r="H545" i="3"/>
  <c r="J545" i="3"/>
  <c r="K545" i="3"/>
  <c r="L545" i="3"/>
  <c r="F546" i="3"/>
  <c r="G546" i="3"/>
  <c r="H546" i="3"/>
  <c r="J546" i="3"/>
  <c r="K546" i="3"/>
  <c r="L546" i="3"/>
  <c r="F547" i="3"/>
  <c r="G547" i="3"/>
  <c r="H547" i="3"/>
  <c r="J547" i="3"/>
  <c r="K547" i="3"/>
  <c r="L547" i="3"/>
  <c r="F548" i="3"/>
  <c r="G548" i="3"/>
  <c r="H548" i="3"/>
  <c r="J548" i="3"/>
  <c r="K548" i="3"/>
  <c r="L548" i="3"/>
  <c r="F549" i="3"/>
  <c r="G549" i="3"/>
  <c r="H549" i="3"/>
  <c r="J549" i="3"/>
  <c r="K549" i="3"/>
  <c r="L549" i="3"/>
  <c r="F550" i="3"/>
  <c r="G550" i="3"/>
  <c r="H550" i="3"/>
  <c r="J550" i="3"/>
  <c r="K550" i="3"/>
  <c r="L550" i="3"/>
  <c r="F551" i="3"/>
  <c r="G551" i="3"/>
  <c r="H551" i="3"/>
  <c r="J551" i="3"/>
  <c r="K551" i="3"/>
  <c r="L551" i="3"/>
  <c r="F552" i="3"/>
  <c r="G552" i="3"/>
  <c r="H552" i="3"/>
  <c r="J552" i="3"/>
  <c r="K552" i="3"/>
  <c r="L552" i="3"/>
  <c r="F553" i="3"/>
  <c r="G553" i="3"/>
  <c r="H553" i="3"/>
  <c r="J553" i="3"/>
  <c r="K553" i="3"/>
  <c r="L553" i="3"/>
  <c r="F554" i="3"/>
  <c r="G554" i="3"/>
  <c r="H554" i="3"/>
  <c r="J554" i="3"/>
  <c r="K554" i="3"/>
  <c r="L554" i="3"/>
  <c r="F555" i="3"/>
  <c r="G555" i="3"/>
  <c r="H555" i="3"/>
  <c r="J555" i="3"/>
  <c r="K555" i="3"/>
  <c r="L555" i="3"/>
  <c r="F556" i="3"/>
  <c r="G556" i="3"/>
  <c r="H556" i="3"/>
  <c r="J556" i="3"/>
  <c r="K556" i="3"/>
  <c r="L556" i="3"/>
  <c r="F557" i="3"/>
  <c r="G557" i="3"/>
  <c r="H557" i="3"/>
  <c r="J557" i="3"/>
  <c r="K557" i="3"/>
  <c r="L557" i="3"/>
  <c r="F558" i="3"/>
  <c r="G558" i="3"/>
  <c r="H558" i="3"/>
  <c r="J558" i="3"/>
  <c r="K558" i="3"/>
  <c r="L558" i="3"/>
  <c r="F559" i="3"/>
  <c r="G559" i="3"/>
  <c r="H559" i="3"/>
  <c r="J559" i="3"/>
  <c r="K559" i="3"/>
  <c r="L559" i="3"/>
  <c r="F560" i="3"/>
  <c r="G560" i="3"/>
  <c r="H560" i="3"/>
  <c r="J560" i="3"/>
  <c r="K560" i="3"/>
  <c r="L560" i="3"/>
  <c r="F561" i="3"/>
  <c r="G561" i="3"/>
  <c r="H561" i="3"/>
  <c r="J561" i="3"/>
  <c r="K561" i="3"/>
  <c r="L561" i="3"/>
  <c r="F562" i="3"/>
  <c r="G562" i="3"/>
  <c r="H562" i="3"/>
  <c r="J562" i="3"/>
  <c r="K562" i="3"/>
  <c r="L562" i="3"/>
  <c r="F563" i="3"/>
  <c r="G563" i="3"/>
  <c r="H563" i="3"/>
  <c r="J563" i="3"/>
  <c r="K563" i="3"/>
  <c r="L563" i="3"/>
  <c r="F564" i="3"/>
  <c r="G564" i="3"/>
  <c r="H564" i="3"/>
  <c r="J564" i="3"/>
  <c r="K564" i="3"/>
  <c r="L564" i="3"/>
  <c r="F565" i="3"/>
  <c r="G565" i="3"/>
  <c r="H565" i="3"/>
  <c r="J565" i="3"/>
  <c r="K565" i="3"/>
  <c r="L565" i="3"/>
  <c r="F566" i="3"/>
  <c r="G566" i="3"/>
  <c r="H566" i="3"/>
  <c r="J566" i="3"/>
  <c r="K566" i="3"/>
  <c r="L566" i="3"/>
  <c r="C567" i="3"/>
  <c r="D567" i="3"/>
  <c r="F567" i="3"/>
  <c r="M529" i="3"/>
  <c r="M567" i="3"/>
  <c r="G567" i="3"/>
  <c r="H567" i="3"/>
  <c r="F580" i="3"/>
  <c r="H580" i="3"/>
  <c r="F581" i="3"/>
  <c r="G581" i="3"/>
  <c r="H581" i="3"/>
  <c r="J581" i="3"/>
  <c r="K581" i="3"/>
  <c r="L581" i="3"/>
  <c r="F582" i="3"/>
  <c r="H582" i="3"/>
  <c r="F583" i="3"/>
  <c r="G583" i="3"/>
  <c r="H583" i="3"/>
  <c r="J583" i="3"/>
  <c r="K583" i="3"/>
  <c r="L583" i="3"/>
  <c r="F584" i="3"/>
  <c r="H584" i="3"/>
  <c r="F585" i="3"/>
  <c r="G585" i="3"/>
  <c r="H585" i="3"/>
  <c r="J585" i="3"/>
  <c r="K585" i="3"/>
  <c r="L585" i="3"/>
  <c r="F586" i="3"/>
  <c r="H586" i="3"/>
  <c r="F587" i="3"/>
  <c r="G587" i="3"/>
  <c r="H587" i="3"/>
  <c r="J587" i="3"/>
  <c r="K587" i="3"/>
  <c r="L587" i="3"/>
  <c r="F588" i="3"/>
  <c r="H588" i="3"/>
  <c r="F589" i="3"/>
  <c r="G589" i="3"/>
  <c r="H589" i="3"/>
  <c r="J589" i="3"/>
  <c r="K589" i="3"/>
  <c r="L589" i="3"/>
  <c r="F590" i="3"/>
  <c r="H590" i="3"/>
  <c r="F591" i="3"/>
  <c r="G591" i="3"/>
  <c r="H591" i="3"/>
  <c r="J591" i="3"/>
  <c r="K591" i="3"/>
  <c r="L591" i="3"/>
  <c r="F592" i="3"/>
  <c r="H592" i="3"/>
  <c r="F593" i="3"/>
  <c r="G593" i="3"/>
  <c r="H593" i="3"/>
  <c r="J593" i="3"/>
  <c r="K593" i="3"/>
  <c r="L593" i="3"/>
  <c r="F594" i="3"/>
  <c r="H594" i="3"/>
  <c r="F595" i="3"/>
  <c r="G595" i="3"/>
  <c r="H595" i="3"/>
  <c r="J595" i="3"/>
  <c r="K595" i="3"/>
  <c r="L595" i="3"/>
  <c r="F596" i="3"/>
  <c r="H596" i="3"/>
  <c r="F597" i="3"/>
  <c r="G597" i="3"/>
  <c r="H597" i="3"/>
  <c r="J597" i="3"/>
  <c r="K597" i="3"/>
  <c r="L597" i="3"/>
  <c r="F598" i="3"/>
  <c r="H598" i="3"/>
  <c r="F599" i="3"/>
  <c r="G599" i="3"/>
  <c r="H599" i="3"/>
  <c r="J599" i="3"/>
  <c r="K599" i="3"/>
  <c r="L599" i="3"/>
  <c r="F600" i="3"/>
  <c r="H600" i="3"/>
  <c r="F601" i="3"/>
  <c r="G601" i="3"/>
  <c r="H601" i="3"/>
  <c r="J601" i="3"/>
  <c r="K601" i="3"/>
  <c r="L601" i="3"/>
  <c r="F602" i="3"/>
  <c r="H602" i="3"/>
  <c r="F603" i="3"/>
  <c r="G603" i="3"/>
  <c r="H603" i="3"/>
  <c r="J603" i="3"/>
  <c r="K603" i="3"/>
  <c r="L603" i="3"/>
  <c r="F604" i="3"/>
  <c r="H604" i="3"/>
  <c r="F605" i="3"/>
  <c r="G605" i="3"/>
  <c r="H605" i="3"/>
  <c r="J605" i="3"/>
  <c r="K605" i="3"/>
  <c r="L605" i="3"/>
  <c r="F606" i="3"/>
  <c r="H606" i="3"/>
  <c r="F607" i="3"/>
  <c r="G607" i="3"/>
  <c r="H607" i="3"/>
  <c r="J607" i="3"/>
  <c r="K607" i="3"/>
  <c r="L607" i="3"/>
  <c r="F608" i="3"/>
  <c r="H608" i="3"/>
  <c r="F609" i="3"/>
  <c r="G609" i="3"/>
  <c r="H609" i="3"/>
  <c r="J609" i="3"/>
  <c r="K609" i="3"/>
  <c r="L609" i="3"/>
  <c r="F610" i="3"/>
  <c r="H610" i="3"/>
  <c r="F611" i="3"/>
  <c r="G611" i="3"/>
  <c r="H611" i="3"/>
  <c r="J611" i="3"/>
  <c r="K611" i="3"/>
  <c r="L611" i="3"/>
  <c r="F612" i="3"/>
  <c r="H612" i="3"/>
  <c r="F613" i="3"/>
  <c r="G613" i="3"/>
  <c r="H613" i="3"/>
  <c r="J613" i="3"/>
  <c r="K613" i="3"/>
  <c r="L613" i="3"/>
  <c r="F614" i="3"/>
  <c r="H614" i="3"/>
  <c r="F615" i="3"/>
  <c r="G615" i="3"/>
  <c r="H615" i="3"/>
  <c r="J615" i="3"/>
  <c r="K615" i="3"/>
  <c r="L615" i="3"/>
  <c r="F616" i="3"/>
  <c r="H616" i="3"/>
  <c r="F617" i="3"/>
  <c r="G617" i="3"/>
  <c r="H617" i="3"/>
  <c r="J617" i="3"/>
  <c r="K617" i="3"/>
  <c r="L617" i="3"/>
  <c r="C618" i="3"/>
  <c r="D618" i="3"/>
  <c r="F618" i="3"/>
  <c r="M580" i="3"/>
  <c r="M618" i="3"/>
  <c r="H618" i="3"/>
  <c r="F631" i="3"/>
  <c r="G631" i="3"/>
  <c r="H631" i="3"/>
  <c r="J631" i="3"/>
  <c r="F632" i="3"/>
  <c r="G632" i="3"/>
  <c r="H632" i="3"/>
  <c r="J632" i="3"/>
  <c r="K632" i="3"/>
  <c r="L632" i="3"/>
  <c r="F633" i="3"/>
  <c r="G633" i="3"/>
  <c r="H633" i="3"/>
  <c r="J633" i="3"/>
  <c r="K633" i="3"/>
  <c r="L633" i="3"/>
  <c r="F634" i="3"/>
  <c r="G634" i="3"/>
  <c r="H634" i="3"/>
  <c r="J634" i="3"/>
  <c r="K634" i="3"/>
  <c r="L634" i="3"/>
  <c r="F635" i="3"/>
  <c r="G635" i="3"/>
  <c r="H635" i="3"/>
  <c r="J635" i="3"/>
  <c r="K635" i="3"/>
  <c r="L635" i="3"/>
  <c r="F636" i="3"/>
  <c r="G636" i="3"/>
  <c r="H636" i="3"/>
  <c r="J636" i="3"/>
  <c r="K636" i="3"/>
  <c r="L636" i="3"/>
  <c r="F637" i="3"/>
  <c r="G637" i="3"/>
  <c r="H637" i="3"/>
  <c r="J637" i="3"/>
  <c r="K637" i="3"/>
  <c r="L637" i="3"/>
  <c r="F638" i="3"/>
  <c r="G638" i="3"/>
  <c r="H638" i="3"/>
  <c r="J638" i="3"/>
  <c r="K638" i="3"/>
  <c r="L638" i="3"/>
  <c r="F639" i="3"/>
  <c r="G639" i="3"/>
  <c r="H639" i="3"/>
  <c r="J639" i="3"/>
  <c r="K639" i="3"/>
  <c r="L639" i="3"/>
  <c r="F640" i="3"/>
  <c r="G640" i="3"/>
  <c r="H640" i="3"/>
  <c r="J640" i="3"/>
  <c r="K640" i="3"/>
  <c r="L640" i="3"/>
  <c r="F641" i="3"/>
  <c r="G641" i="3"/>
  <c r="H641" i="3"/>
  <c r="J641" i="3"/>
  <c r="K641" i="3"/>
  <c r="L641" i="3"/>
  <c r="F642" i="3"/>
  <c r="G642" i="3"/>
  <c r="H642" i="3"/>
  <c r="J642" i="3"/>
  <c r="K642" i="3"/>
  <c r="L642" i="3"/>
  <c r="F643" i="3"/>
  <c r="G643" i="3"/>
  <c r="H643" i="3"/>
  <c r="J643" i="3"/>
  <c r="K643" i="3"/>
  <c r="L643" i="3"/>
  <c r="F644" i="3"/>
  <c r="G644" i="3"/>
  <c r="H644" i="3"/>
  <c r="J644" i="3"/>
  <c r="K644" i="3"/>
  <c r="L644" i="3"/>
  <c r="F645" i="3"/>
  <c r="G645" i="3"/>
  <c r="H645" i="3"/>
  <c r="J645" i="3"/>
  <c r="K645" i="3"/>
  <c r="L645" i="3"/>
  <c r="F646" i="3"/>
  <c r="G646" i="3"/>
  <c r="H646" i="3"/>
  <c r="J646" i="3"/>
  <c r="K646" i="3"/>
  <c r="L646" i="3"/>
  <c r="F647" i="3"/>
  <c r="G647" i="3"/>
  <c r="H647" i="3"/>
  <c r="J647" i="3"/>
  <c r="K647" i="3"/>
  <c r="L647" i="3"/>
  <c r="F648" i="3"/>
  <c r="G648" i="3"/>
  <c r="H648" i="3"/>
  <c r="J648" i="3"/>
  <c r="K648" i="3"/>
  <c r="L648" i="3"/>
  <c r="F649" i="3"/>
  <c r="G649" i="3"/>
  <c r="H649" i="3"/>
  <c r="J649" i="3"/>
  <c r="K649" i="3"/>
  <c r="L649" i="3"/>
  <c r="F650" i="3"/>
  <c r="G650" i="3"/>
  <c r="H650" i="3"/>
  <c r="J650" i="3"/>
  <c r="K650" i="3"/>
  <c r="L650" i="3"/>
  <c r="F651" i="3"/>
  <c r="G651" i="3"/>
  <c r="H651" i="3"/>
  <c r="J651" i="3"/>
  <c r="K651" i="3"/>
  <c r="L651" i="3"/>
  <c r="F652" i="3"/>
  <c r="G652" i="3"/>
  <c r="H652" i="3"/>
  <c r="J652" i="3"/>
  <c r="K652" i="3"/>
  <c r="L652" i="3"/>
  <c r="F653" i="3"/>
  <c r="G653" i="3"/>
  <c r="H653" i="3"/>
  <c r="J653" i="3"/>
  <c r="K653" i="3"/>
  <c r="L653" i="3"/>
  <c r="F654" i="3"/>
  <c r="G654" i="3"/>
  <c r="H654" i="3"/>
  <c r="J654" i="3"/>
  <c r="K654" i="3"/>
  <c r="L654" i="3"/>
  <c r="F655" i="3"/>
  <c r="G655" i="3"/>
  <c r="H655" i="3"/>
  <c r="J655" i="3"/>
  <c r="K655" i="3"/>
  <c r="L655" i="3"/>
  <c r="F656" i="3"/>
  <c r="G656" i="3"/>
  <c r="H656" i="3"/>
  <c r="J656" i="3"/>
  <c r="K656" i="3"/>
  <c r="L656" i="3"/>
  <c r="F657" i="3"/>
  <c r="G657" i="3"/>
  <c r="H657" i="3"/>
  <c r="J657" i="3"/>
  <c r="K657" i="3"/>
  <c r="L657" i="3"/>
  <c r="F658" i="3"/>
  <c r="G658" i="3"/>
  <c r="H658" i="3"/>
  <c r="J658" i="3"/>
  <c r="K658" i="3"/>
  <c r="L658" i="3"/>
  <c r="F659" i="3"/>
  <c r="G659" i="3"/>
  <c r="H659" i="3"/>
  <c r="J659" i="3"/>
  <c r="K659" i="3"/>
  <c r="L659" i="3"/>
  <c r="F660" i="3"/>
  <c r="G660" i="3"/>
  <c r="H660" i="3"/>
  <c r="J660" i="3"/>
  <c r="K660" i="3"/>
  <c r="L660" i="3"/>
  <c r="F661" i="3"/>
  <c r="G661" i="3"/>
  <c r="H661" i="3"/>
  <c r="J661" i="3"/>
  <c r="K661" i="3"/>
  <c r="L661" i="3"/>
  <c r="F662" i="3"/>
  <c r="G662" i="3"/>
  <c r="H662" i="3"/>
  <c r="J662" i="3"/>
  <c r="K662" i="3"/>
  <c r="L662" i="3"/>
  <c r="F663" i="3"/>
  <c r="G663" i="3"/>
  <c r="H663" i="3"/>
  <c r="J663" i="3"/>
  <c r="K663" i="3"/>
  <c r="L663" i="3"/>
  <c r="F664" i="3"/>
  <c r="G664" i="3"/>
  <c r="H664" i="3"/>
  <c r="J664" i="3"/>
  <c r="K664" i="3"/>
  <c r="L664" i="3"/>
  <c r="F665" i="3"/>
  <c r="G665" i="3"/>
  <c r="H665" i="3"/>
  <c r="J665" i="3"/>
  <c r="K665" i="3"/>
  <c r="L665" i="3"/>
  <c r="F666" i="3"/>
  <c r="G666" i="3"/>
  <c r="H666" i="3"/>
  <c r="J666" i="3"/>
  <c r="K666" i="3"/>
  <c r="L666" i="3"/>
  <c r="F667" i="3"/>
  <c r="G667" i="3"/>
  <c r="H667" i="3"/>
  <c r="J667" i="3"/>
  <c r="K667" i="3"/>
  <c r="L667" i="3"/>
  <c r="F668" i="3"/>
  <c r="G668" i="3"/>
  <c r="H668" i="3"/>
  <c r="J668" i="3"/>
  <c r="K668" i="3"/>
  <c r="L668" i="3"/>
  <c r="C669" i="3"/>
  <c r="D669" i="3"/>
  <c r="F669" i="3"/>
  <c r="M631" i="3"/>
  <c r="M669" i="3"/>
  <c r="G669" i="3"/>
  <c r="H669" i="3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2" i="2"/>
  <c r="B63" i="2"/>
  <c r="F49" i="2"/>
  <c r="F89" i="2"/>
  <c r="F93" i="2"/>
  <c r="F95" i="2"/>
  <c r="F97" i="2"/>
  <c r="F99" i="2"/>
  <c r="B103" i="2"/>
  <c r="F90" i="2"/>
  <c r="F91" i="2"/>
  <c r="B143" i="2"/>
  <c r="F132" i="2"/>
  <c r="B171" i="2"/>
  <c r="B181" i="2"/>
  <c r="B183" i="2"/>
  <c r="F169" i="2"/>
  <c r="B211" i="2"/>
  <c r="B223" i="2"/>
  <c r="B221" i="2"/>
  <c r="B250" i="2"/>
  <c r="B260" i="2"/>
  <c r="B262" i="2"/>
  <c r="B289" i="2"/>
  <c r="B301" i="2"/>
  <c r="F292" i="2"/>
  <c r="F296" i="2"/>
  <c r="B299" i="2"/>
  <c r="B328" i="2"/>
  <c r="B338" i="2"/>
  <c r="B340" i="2"/>
  <c r="B368" i="2"/>
  <c r="B380" i="2"/>
  <c r="F366" i="2"/>
  <c r="F371" i="2"/>
  <c r="F375" i="2"/>
  <c r="F377" i="2"/>
  <c r="B378" i="2"/>
  <c r="B407" i="2"/>
  <c r="B417" i="2"/>
  <c r="B419" i="2"/>
  <c r="B446" i="2"/>
  <c r="B458" i="2"/>
  <c r="F449" i="2"/>
  <c r="F451" i="2"/>
  <c r="F453" i="2"/>
  <c r="F455" i="2"/>
  <c r="B456" i="2"/>
  <c r="B485" i="2"/>
  <c r="B495" i="2"/>
  <c r="B497" i="2"/>
  <c r="F487" i="2"/>
  <c r="E74" i="1"/>
  <c r="G74" i="1"/>
  <c r="G73" i="1"/>
  <c r="F8" i="8"/>
  <c r="I74" i="1"/>
  <c r="K74" i="1"/>
  <c r="M74" i="1"/>
  <c r="D75" i="1"/>
  <c r="E75" i="1"/>
  <c r="F75" i="1"/>
  <c r="G75" i="1"/>
  <c r="H75" i="1"/>
  <c r="I75" i="1"/>
  <c r="J75" i="1"/>
  <c r="K75" i="1"/>
  <c r="L75" i="1"/>
  <c r="M75" i="1"/>
  <c r="N75" i="1"/>
  <c r="E76" i="1"/>
  <c r="F76" i="1"/>
  <c r="G76" i="1"/>
  <c r="I76" i="1"/>
  <c r="K76" i="1"/>
  <c r="L76" i="1"/>
  <c r="M76" i="1"/>
  <c r="D77" i="1"/>
  <c r="E77" i="1"/>
  <c r="C77" i="1"/>
  <c r="F77" i="1"/>
  <c r="G77" i="1"/>
  <c r="H77" i="1"/>
  <c r="I77" i="1"/>
  <c r="J77" i="1"/>
  <c r="K77" i="1"/>
  <c r="L77" i="1"/>
  <c r="M77" i="1"/>
  <c r="N77" i="1"/>
  <c r="E78" i="1"/>
  <c r="G78" i="1"/>
  <c r="I78" i="1"/>
  <c r="K78" i="1"/>
  <c r="M78" i="1"/>
  <c r="D79" i="1"/>
  <c r="E79" i="1"/>
  <c r="C79" i="1"/>
  <c r="F79" i="1"/>
  <c r="G79" i="1"/>
  <c r="H79" i="1"/>
  <c r="I79" i="1"/>
  <c r="J79" i="1"/>
  <c r="K79" i="1"/>
  <c r="L79" i="1"/>
  <c r="M79" i="1"/>
  <c r="N79" i="1"/>
  <c r="E80" i="1"/>
  <c r="G80" i="1"/>
  <c r="I80" i="1"/>
  <c r="K80" i="1"/>
  <c r="M80" i="1"/>
  <c r="D81" i="1"/>
  <c r="E81" i="1"/>
  <c r="C81" i="1"/>
  <c r="F81" i="1"/>
  <c r="G81" i="1"/>
  <c r="H81" i="1"/>
  <c r="I81" i="1"/>
  <c r="J81" i="1"/>
  <c r="K81" i="1"/>
  <c r="K73" i="1"/>
  <c r="J8" i="8"/>
  <c r="L81" i="1"/>
  <c r="M81" i="1"/>
  <c r="N81" i="1"/>
  <c r="E82" i="1"/>
  <c r="G82" i="1"/>
  <c r="I82" i="1"/>
  <c r="K82" i="1"/>
  <c r="M82" i="1"/>
  <c r="D83" i="1"/>
  <c r="E83" i="1"/>
  <c r="C83" i="1"/>
  <c r="F83" i="1"/>
  <c r="G83" i="1"/>
  <c r="H83" i="1"/>
  <c r="I83" i="1"/>
  <c r="J83" i="1"/>
  <c r="K83" i="1"/>
  <c r="L83" i="1"/>
  <c r="M83" i="1"/>
  <c r="N83" i="1"/>
  <c r="E84" i="1"/>
  <c r="G84" i="1"/>
  <c r="I84" i="1"/>
  <c r="K84" i="1"/>
  <c r="M84" i="1"/>
  <c r="D85" i="1"/>
  <c r="E85" i="1"/>
  <c r="C85" i="1"/>
  <c r="F85" i="1"/>
  <c r="G85" i="1"/>
  <c r="H85" i="1"/>
  <c r="I85" i="1"/>
  <c r="J85" i="1"/>
  <c r="K85" i="1"/>
  <c r="L85" i="1"/>
  <c r="M85" i="1"/>
  <c r="N85" i="1"/>
  <c r="E86" i="1"/>
  <c r="G86" i="1"/>
  <c r="C86" i="1"/>
  <c r="I86" i="1"/>
  <c r="K86" i="1"/>
  <c r="M86" i="1"/>
  <c r="D87" i="1"/>
  <c r="E87" i="1"/>
  <c r="F87" i="1"/>
  <c r="G87" i="1"/>
  <c r="H87" i="1"/>
  <c r="I87" i="1"/>
  <c r="J87" i="1"/>
  <c r="K87" i="1"/>
  <c r="L87" i="1"/>
  <c r="M87" i="1"/>
  <c r="N87" i="1"/>
  <c r="E88" i="1"/>
  <c r="G88" i="1"/>
  <c r="I88" i="1"/>
  <c r="K88" i="1"/>
  <c r="M88" i="1"/>
  <c r="D89" i="1"/>
  <c r="E89" i="1"/>
  <c r="F89" i="1"/>
  <c r="G89" i="1"/>
  <c r="H89" i="1"/>
  <c r="I89" i="1"/>
  <c r="J89" i="1"/>
  <c r="K89" i="1"/>
  <c r="L89" i="1"/>
  <c r="M89" i="1"/>
  <c r="N89" i="1"/>
  <c r="E90" i="1"/>
  <c r="G90" i="1"/>
  <c r="I90" i="1"/>
  <c r="J90" i="1"/>
  <c r="K90" i="1"/>
  <c r="L90" i="1"/>
  <c r="M90" i="1"/>
  <c r="N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F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D94" i="1"/>
  <c r="E94" i="1"/>
  <c r="F94" i="1"/>
  <c r="G94" i="1"/>
  <c r="H94" i="1"/>
  <c r="I94" i="1"/>
  <c r="J94" i="1"/>
  <c r="K94" i="1"/>
  <c r="L94" i="1"/>
  <c r="M94" i="1"/>
  <c r="N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E98" i="1"/>
  <c r="F98" i="1"/>
  <c r="G98" i="1"/>
  <c r="H98" i="1"/>
  <c r="I98" i="1"/>
  <c r="J98" i="1"/>
  <c r="K98" i="1"/>
  <c r="L98" i="1"/>
  <c r="M98" i="1"/>
  <c r="N98" i="1"/>
  <c r="D99" i="1"/>
  <c r="E99" i="1"/>
  <c r="F99" i="1"/>
  <c r="G99" i="1"/>
  <c r="H99" i="1"/>
  <c r="I99" i="1"/>
  <c r="J99" i="1"/>
  <c r="K99" i="1"/>
  <c r="L99" i="1"/>
  <c r="M99" i="1"/>
  <c r="N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D102" i="1"/>
  <c r="E102" i="1"/>
  <c r="F102" i="1"/>
  <c r="G102" i="1"/>
  <c r="H102" i="1"/>
  <c r="I102" i="1"/>
  <c r="J102" i="1"/>
  <c r="K102" i="1"/>
  <c r="L102" i="1"/>
  <c r="M102" i="1"/>
  <c r="N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D106" i="1"/>
  <c r="E106" i="1"/>
  <c r="F106" i="1"/>
  <c r="G106" i="1"/>
  <c r="H106" i="1"/>
  <c r="I106" i="1"/>
  <c r="J106" i="1"/>
  <c r="K106" i="1"/>
  <c r="L106" i="1"/>
  <c r="M106" i="1"/>
  <c r="N106" i="1"/>
  <c r="D107" i="1"/>
  <c r="E107" i="1"/>
  <c r="F107" i="1"/>
  <c r="G107" i="1"/>
  <c r="H107" i="1"/>
  <c r="I107" i="1"/>
  <c r="J107" i="1"/>
  <c r="K107" i="1"/>
  <c r="L107" i="1"/>
  <c r="M107" i="1"/>
  <c r="N107" i="1"/>
  <c r="D108" i="1"/>
  <c r="E108" i="1"/>
  <c r="F108" i="1"/>
  <c r="G108" i="1"/>
  <c r="H108" i="1"/>
  <c r="I108" i="1"/>
  <c r="J108" i="1"/>
  <c r="K108" i="1"/>
  <c r="L108" i="1"/>
  <c r="M108" i="1"/>
  <c r="N108" i="1"/>
  <c r="D109" i="1"/>
  <c r="E109" i="1"/>
  <c r="F109" i="1"/>
  <c r="G109" i="1"/>
  <c r="H109" i="1"/>
  <c r="I109" i="1"/>
  <c r="J109" i="1"/>
  <c r="K109" i="1"/>
  <c r="L109" i="1"/>
  <c r="M109" i="1"/>
  <c r="N109" i="1"/>
  <c r="D110" i="1"/>
  <c r="E110" i="1"/>
  <c r="F110" i="1"/>
  <c r="G110" i="1"/>
  <c r="H110" i="1"/>
  <c r="I110" i="1"/>
  <c r="J110" i="1"/>
  <c r="K110" i="1"/>
  <c r="L110" i="1"/>
  <c r="M110" i="1"/>
  <c r="N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D138" i="1"/>
  <c r="C9" i="8"/>
  <c r="E139" i="1"/>
  <c r="E138" i="1"/>
  <c r="D9" i="8"/>
  <c r="F139" i="1"/>
  <c r="F138" i="1"/>
  <c r="E9" i="8"/>
  <c r="G139" i="1"/>
  <c r="G138" i="1"/>
  <c r="F9" i="8"/>
  <c r="H139" i="1"/>
  <c r="H138" i="1"/>
  <c r="G9" i="8"/>
  <c r="I139" i="1"/>
  <c r="I138" i="1"/>
  <c r="H9" i="8"/>
  <c r="J139" i="1"/>
  <c r="J138" i="1"/>
  <c r="I9" i="8"/>
  <c r="K139" i="1"/>
  <c r="K138" i="1"/>
  <c r="J9" i="8"/>
  <c r="L139" i="1"/>
  <c r="L138" i="1"/>
  <c r="K9" i="8"/>
  <c r="M139" i="1"/>
  <c r="M138" i="1"/>
  <c r="L9" i="8"/>
  <c r="N139" i="1"/>
  <c r="N138" i="1"/>
  <c r="M9" i="8"/>
  <c r="D140" i="1"/>
  <c r="E140" i="1"/>
  <c r="C140" i="1"/>
  <c r="F140" i="1"/>
  <c r="G140" i="1"/>
  <c r="H140" i="1"/>
  <c r="I140" i="1"/>
  <c r="J140" i="1"/>
  <c r="K140" i="1"/>
  <c r="L140" i="1"/>
  <c r="M140" i="1"/>
  <c r="N140" i="1"/>
  <c r="D141" i="1"/>
  <c r="E141" i="1"/>
  <c r="F141" i="1"/>
  <c r="G141" i="1"/>
  <c r="H141" i="1"/>
  <c r="I141" i="1"/>
  <c r="J141" i="1"/>
  <c r="K141" i="1"/>
  <c r="L141" i="1"/>
  <c r="M141" i="1"/>
  <c r="N141" i="1"/>
  <c r="D142" i="1"/>
  <c r="E142" i="1"/>
  <c r="C142" i="1"/>
  <c r="F142" i="1"/>
  <c r="G142" i="1"/>
  <c r="H142" i="1"/>
  <c r="I142" i="1"/>
  <c r="J142" i="1"/>
  <c r="K142" i="1"/>
  <c r="L142" i="1"/>
  <c r="M142" i="1"/>
  <c r="N142" i="1"/>
  <c r="D143" i="1"/>
  <c r="E143" i="1"/>
  <c r="C143" i="1"/>
  <c r="F143" i="1"/>
  <c r="G143" i="1"/>
  <c r="H143" i="1"/>
  <c r="I143" i="1"/>
  <c r="J143" i="1"/>
  <c r="K143" i="1"/>
  <c r="L143" i="1"/>
  <c r="M143" i="1"/>
  <c r="N143" i="1"/>
  <c r="D144" i="1"/>
  <c r="E144" i="1"/>
  <c r="C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N145" i="1"/>
  <c r="D146" i="1"/>
  <c r="E146" i="1"/>
  <c r="C146" i="1"/>
  <c r="F146" i="1"/>
  <c r="G146" i="1"/>
  <c r="H146" i="1"/>
  <c r="I146" i="1"/>
  <c r="J146" i="1"/>
  <c r="K146" i="1"/>
  <c r="L146" i="1"/>
  <c r="M146" i="1"/>
  <c r="N146" i="1"/>
  <c r="D147" i="1"/>
  <c r="E147" i="1"/>
  <c r="F147" i="1"/>
  <c r="G147" i="1"/>
  <c r="H147" i="1"/>
  <c r="I147" i="1"/>
  <c r="J147" i="1"/>
  <c r="K147" i="1"/>
  <c r="L147" i="1"/>
  <c r="M147" i="1"/>
  <c r="N147" i="1"/>
  <c r="D148" i="1"/>
  <c r="E148" i="1"/>
  <c r="C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C150" i="1"/>
  <c r="F150" i="1"/>
  <c r="G150" i="1"/>
  <c r="H150" i="1"/>
  <c r="I150" i="1"/>
  <c r="J150" i="1"/>
  <c r="K150" i="1"/>
  <c r="L150" i="1"/>
  <c r="M150" i="1"/>
  <c r="N150" i="1"/>
  <c r="D151" i="1"/>
  <c r="E151" i="1"/>
  <c r="F151" i="1"/>
  <c r="G151" i="1"/>
  <c r="H151" i="1"/>
  <c r="I151" i="1"/>
  <c r="J151" i="1"/>
  <c r="K151" i="1"/>
  <c r="L151" i="1"/>
  <c r="M151" i="1"/>
  <c r="N151" i="1"/>
  <c r="D152" i="1"/>
  <c r="E152" i="1"/>
  <c r="C152" i="1"/>
  <c r="F152" i="1"/>
  <c r="G152" i="1"/>
  <c r="H152" i="1"/>
  <c r="I152" i="1"/>
  <c r="J152" i="1"/>
  <c r="K152" i="1"/>
  <c r="L152" i="1"/>
  <c r="M152" i="1"/>
  <c r="N152" i="1"/>
  <c r="D153" i="1"/>
  <c r="E153" i="1"/>
  <c r="C153" i="1"/>
  <c r="F153" i="1"/>
  <c r="G153" i="1"/>
  <c r="H153" i="1"/>
  <c r="I153" i="1"/>
  <c r="J153" i="1"/>
  <c r="K153" i="1"/>
  <c r="L153" i="1"/>
  <c r="M153" i="1"/>
  <c r="N153" i="1"/>
  <c r="E154" i="1"/>
  <c r="G154" i="1"/>
  <c r="C154" i="1"/>
  <c r="I154" i="1"/>
  <c r="K154" i="1"/>
  <c r="M154" i="1"/>
  <c r="D155" i="1"/>
  <c r="E155" i="1"/>
  <c r="C155" i="1"/>
  <c r="F155" i="1"/>
  <c r="G155" i="1"/>
  <c r="H155" i="1"/>
  <c r="I155" i="1"/>
  <c r="J155" i="1"/>
  <c r="K155" i="1"/>
  <c r="L155" i="1"/>
  <c r="M155" i="1"/>
  <c r="N155" i="1"/>
  <c r="E156" i="1"/>
  <c r="G156" i="1"/>
  <c r="C156" i="1"/>
  <c r="I156" i="1"/>
  <c r="K156" i="1"/>
  <c r="M156" i="1"/>
  <c r="D157" i="1"/>
  <c r="E157" i="1"/>
  <c r="F157" i="1"/>
  <c r="G157" i="1"/>
  <c r="H157" i="1"/>
  <c r="I157" i="1"/>
  <c r="J157" i="1"/>
  <c r="K157" i="1"/>
  <c r="L157" i="1"/>
  <c r="M157" i="1"/>
  <c r="N157" i="1"/>
  <c r="E158" i="1"/>
  <c r="G158" i="1"/>
  <c r="I158" i="1"/>
  <c r="K158" i="1"/>
  <c r="M158" i="1"/>
  <c r="D159" i="1"/>
  <c r="E159" i="1"/>
  <c r="C159" i="1"/>
  <c r="F159" i="1"/>
  <c r="G159" i="1"/>
  <c r="H159" i="1"/>
  <c r="I159" i="1"/>
  <c r="J159" i="1"/>
  <c r="K159" i="1"/>
  <c r="L159" i="1"/>
  <c r="M159" i="1"/>
  <c r="N159" i="1"/>
  <c r="E160" i="1"/>
  <c r="G160" i="1"/>
  <c r="C160" i="1"/>
  <c r="I160" i="1"/>
  <c r="K160" i="1"/>
  <c r="M160" i="1"/>
  <c r="D161" i="1"/>
  <c r="E161" i="1"/>
  <c r="C161" i="1"/>
  <c r="F161" i="1"/>
  <c r="G161" i="1"/>
  <c r="H161" i="1"/>
  <c r="I161" i="1"/>
  <c r="J161" i="1"/>
  <c r="K161" i="1"/>
  <c r="L161" i="1"/>
  <c r="M161" i="1"/>
  <c r="N161" i="1"/>
  <c r="E162" i="1"/>
  <c r="G162" i="1"/>
  <c r="C162" i="1"/>
  <c r="I162" i="1"/>
  <c r="K162" i="1"/>
  <c r="M162" i="1"/>
  <c r="D163" i="1"/>
  <c r="E163" i="1"/>
  <c r="F163" i="1"/>
  <c r="G163" i="1"/>
  <c r="H163" i="1"/>
  <c r="I163" i="1"/>
  <c r="J163" i="1"/>
  <c r="K163" i="1"/>
  <c r="L163" i="1"/>
  <c r="M163" i="1"/>
  <c r="N163" i="1"/>
  <c r="E164" i="1"/>
  <c r="G164" i="1"/>
  <c r="C164" i="1"/>
  <c r="I164" i="1"/>
  <c r="K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E166" i="1"/>
  <c r="G166" i="1"/>
  <c r="C166" i="1"/>
  <c r="I166" i="1"/>
  <c r="K166" i="1"/>
  <c r="M166" i="1"/>
  <c r="D167" i="1"/>
  <c r="E167" i="1"/>
  <c r="C167" i="1"/>
  <c r="F167" i="1"/>
  <c r="G167" i="1"/>
  <c r="H167" i="1"/>
  <c r="I167" i="1"/>
  <c r="J167" i="1"/>
  <c r="K167" i="1"/>
  <c r="L167" i="1"/>
  <c r="M167" i="1"/>
  <c r="N167" i="1"/>
  <c r="E168" i="1"/>
  <c r="G168" i="1"/>
  <c r="I168" i="1"/>
  <c r="K168" i="1"/>
  <c r="M168" i="1"/>
  <c r="D169" i="1"/>
  <c r="E169" i="1"/>
  <c r="F169" i="1"/>
  <c r="G169" i="1"/>
  <c r="H169" i="1"/>
  <c r="I169" i="1"/>
  <c r="J169" i="1"/>
  <c r="K169" i="1"/>
  <c r="L169" i="1"/>
  <c r="M169" i="1"/>
  <c r="N169" i="1"/>
  <c r="E170" i="1"/>
  <c r="G170" i="1"/>
  <c r="I170" i="1"/>
  <c r="K170" i="1"/>
  <c r="M170" i="1"/>
  <c r="D171" i="1"/>
  <c r="E171" i="1"/>
  <c r="C171" i="1"/>
  <c r="F171" i="1"/>
  <c r="G171" i="1"/>
  <c r="H171" i="1"/>
  <c r="I171" i="1"/>
  <c r="J171" i="1"/>
  <c r="K171" i="1"/>
  <c r="L171" i="1"/>
  <c r="M171" i="1"/>
  <c r="N171" i="1"/>
  <c r="E172" i="1"/>
  <c r="G172" i="1"/>
  <c r="I172" i="1"/>
  <c r="K172" i="1"/>
  <c r="M172" i="1"/>
  <c r="D173" i="1"/>
  <c r="E173" i="1"/>
  <c r="F173" i="1"/>
  <c r="G173" i="1"/>
  <c r="H173" i="1"/>
  <c r="I173" i="1"/>
  <c r="J173" i="1"/>
  <c r="K173" i="1"/>
  <c r="L173" i="1"/>
  <c r="M173" i="1"/>
  <c r="N173" i="1"/>
  <c r="E174" i="1"/>
  <c r="G174" i="1"/>
  <c r="C174" i="1"/>
  <c r="I174" i="1"/>
  <c r="K174" i="1"/>
  <c r="M174" i="1"/>
  <c r="D175" i="1"/>
  <c r="E175" i="1"/>
  <c r="C175" i="1"/>
  <c r="F175" i="1"/>
  <c r="G175" i="1"/>
  <c r="H175" i="1"/>
  <c r="I175" i="1"/>
  <c r="J175" i="1"/>
  <c r="K175" i="1"/>
  <c r="L175" i="1"/>
  <c r="M175" i="1"/>
  <c r="N175" i="1"/>
  <c r="E176" i="1"/>
  <c r="G176" i="1"/>
  <c r="C176" i="1"/>
  <c r="I176" i="1"/>
  <c r="K176" i="1"/>
  <c r="M176" i="1"/>
  <c r="C13" i="8"/>
  <c r="D13" i="8"/>
  <c r="E13" i="8"/>
  <c r="F13" i="8"/>
  <c r="G13" i="8"/>
  <c r="H13" i="8"/>
  <c r="I13" i="8"/>
  <c r="J13" i="8"/>
  <c r="K13" i="8"/>
  <c r="L13" i="8"/>
  <c r="M13" i="8"/>
  <c r="C14" i="8"/>
  <c r="D14" i="8"/>
  <c r="E14" i="8"/>
  <c r="F14" i="8"/>
  <c r="G14" i="8"/>
  <c r="H14" i="8"/>
  <c r="I14" i="8"/>
  <c r="J14" i="8"/>
  <c r="K14" i="8"/>
  <c r="L14" i="8"/>
  <c r="M14" i="8"/>
  <c r="C15" i="8"/>
  <c r="D15" i="8"/>
  <c r="E15" i="8"/>
  <c r="F15" i="8"/>
  <c r="G15" i="8"/>
  <c r="H15" i="8"/>
  <c r="I15" i="8"/>
  <c r="J15" i="8"/>
  <c r="K15" i="8"/>
  <c r="L15" i="8"/>
  <c r="M15" i="8"/>
  <c r="M203" i="1"/>
  <c r="AD224" i="5"/>
  <c r="L203" i="1"/>
  <c r="C227" i="1"/>
  <c r="J203" i="1"/>
  <c r="I203" i="1"/>
  <c r="H203" i="1"/>
  <c r="C134" i="2"/>
  <c r="G10" i="8"/>
  <c r="G203" i="1"/>
  <c r="F10" i="8"/>
  <c r="C204" i="1"/>
  <c r="D46" i="9"/>
  <c r="F203" i="1"/>
  <c r="C207" i="1"/>
  <c r="C217" i="1"/>
  <c r="C237" i="1"/>
  <c r="C230" i="1"/>
  <c r="C236" i="1"/>
  <c r="C215" i="1"/>
  <c r="C231" i="1"/>
  <c r="C225" i="1"/>
  <c r="C235" i="1"/>
  <c r="C216" i="1"/>
  <c r="C222" i="1"/>
  <c r="C219" i="1"/>
  <c r="C234" i="1"/>
  <c r="C210" i="1"/>
  <c r="C214" i="1"/>
  <c r="C211" i="1"/>
  <c r="C213" i="1"/>
  <c r="C233" i="1"/>
  <c r="C209" i="1"/>
  <c r="C208" i="1"/>
  <c r="C205" i="1"/>
  <c r="C206" i="1"/>
  <c r="E203" i="1"/>
  <c r="C130" i="2"/>
  <c r="D10" i="8"/>
  <c r="C223" i="1"/>
  <c r="C241" i="1"/>
  <c r="C240" i="1"/>
  <c r="C239" i="1"/>
  <c r="C224" i="1"/>
  <c r="C238" i="1"/>
  <c r="D203" i="1"/>
  <c r="C229" i="1"/>
  <c r="B37" i="5"/>
  <c r="J192" i="3"/>
  <c r="K195" i="3"/>
  <c r="L195" i="3"/>
  <c r="I37" i="5"/>
  <c r="B41" i="5"/>
  <c r="J190" i="3"/>
  <c r="K199" i="3"/>
  <c r="L199" i="3"/>
  <c r="J186" i="3"/>
  <c r="AE47" i="5"/>
  <c r="AG46" i="5"/>
  <c r="J188" i="3"/>
  <c r="C27" i="5"/>
  <c r="C232" i="1"/>
  <c r="B40" i="5"/>
  <c r="B16" i="5"/>
  <c r="J174" i="3"/>
  <c r="C35" i="5"/>
  <c r="I35" i="5"/>
  <c r="J170" i="3"/>
  <c r="K193" i="3"/>
  <c r="L193" i="3"/>
  <c r="C226" i="1"/>
  <c r="C36" i="5"/>
  <c r="Q47" i="5"/>
  <c r="R36" i="5"/>
  <c r="B36" i="5"/>
  <c r="J189" i="3"/>
  <c r="I36" i="5"/>
  <c r="J173" i="3"/>
  <c r="K176" i="3"/>
  <c r="L176" i="3"/>
  <c r="C220" i="1"/>
  <c r="J183" i="3"/>
  <c r="K203" i="3"/>
  <c r="L203" i="3"/>
  <c r="B45" i="5"/>
  <c r="W47" i="5"/>
  <c r="P227" i="5"/>
  <c r="P226" i="5"/>
  <c r="C13" i="5"/>
  <c r="B13" i="5"/>
  <c r="J47" i="5"/>
  <c r="H47" i="5"/>
  <c r="I13" i="5"/>
  <c r="J172" i="3"/>
  <c r="K172" i="3"/>
  <c r="L172" i="3"/>
  <c r="K171" i="3"/>
  <c r="L171" i="3"/>
  <c r="AH47" i="5"/>
  <c r="Y47" i="5"/>
  <c r="V47" i="5"/>
  <c r="V50" i="5"/>
  <c r="V49" i="5"/>
  <c r="J178" i="3"/>
  <c r="K188" i="3"/>
  <c r="L188" i="3"/>
  <c r="B30" i="5"/>
  <c r="B224" i="5"/>
  <c r="AI47" i="5"/>
  <c r="AJ224" i="5"/>
  <c r="C212" i="1"/>
  <c r="Y227" i="5"/>
  <c r="Y226" i="5"/>
  <c r="S47" i="5"/>
  <c r="M227" i="5"/>
  <c r="M226" i="5"/>
  <c r="C25" i="5"/>
  <c r="J175" i="3"/>
  <c r="K175" i="3"/>
  <c r="L175" i="3"/>
  <c r="K183" i="3"/>
  <c r="L183" i="3"/>
  <c r="I25" i="5"/>
  <c r="B25" i="5"/>
  <c r="C228" i="1"/>
  <c r="G47" i="5"/>
  <c r="G50" i="5"/>
  <c r="B19" i="5"/>
  <c r="J191" i="3"/>
  <c r="K177" i="3"/>
  <c r="L177" i="3"/>
  <c r="C39" i="5"/>
  <c r="K47" i="5"/>
  <c r="C224" i="5"/>
  <c r="AH227" i="5"/>
  <c r="AH226" i="5"/>
  <c r="AF47" i="5"/>
  <c r="Z47" i="5"/>
  <c r="Y50" i="5"/>
  <c r="Y49" i="5"/>
  <c r="J227" i="5"/>
  <c r="J226" i="5"/>
  <c r="G227" i="5"/>
  <c r="G226" i="5"/>
  <c r="B9" i="5"/>
  <c r="J167" i="3"/>
  <c r="H205" i="3"/>
  <c r="C9" i="5"/>
  <c r="D227" i="5"/>
  <c r="D226" i="5"/>
  <c r="E47" i="5"/>
  <c r="D50" i="5"/>
  <c r="D49" i="5"/>
  <c r="N203" i="1"/>
  <c r="M10" i="8"/>
  <c r="C218" i="1"/>
  <c r="C29" i="5"/>
  <c r="AG29" i="5"/>
  <c r="P47" i="5"/>
  <c r="P50" i="5"/>
  <c r="P49" i="5"/>
  <c r="G205" i="3"/>
  <c r="B29" i="5"/>
  <c r="J181" i="3"/>
  <c r="K187" i="3"/>
  <c r="L187" i="3"/>
  <c r="C221" i="1"/>
  <c r="AH50" i="5"/>
  <c r="AH49" i="5"/>
  <c r="J184" i="3"/>
  <c r="K178" i="3"/>
  <c r="L178" i="3"/>
  <c r="R20" i="5"/>
  <c r="B20" i="5"/>
  <c r="C139" i="2"/>
  <c r="L10" i="8"/>
  <c r="K10" i="8"/>
  <c r="C138" i="2"/>
  <c r="K203" i="1"/>
  <c r="C136" i="2"/>
  <c r="I10" i="8"/>
  <c r="C135" i="2"/>
  <c r="H10" i="8"/>
  <c r="D134" i="2"/>
  <c r="E134" i="2"/>
  <c r="C132" i="2"/>
  <c r="E10" i="8"/>
  <c r="C10" i="8"/>
  <c r="C129" i="2"/>
  <c r="B227" i="5"/>
  <c r="B226" i="5"/>
  <c r="C140" i="2"/>
  <c r="D140" i="2"/>
  <c r="E140" i="2"/>
  <c r="C203" i="1"/>
  <c r="O215" i="1"/>
  <c r="J205" i="3"/>
  <c r="N182" i="3"/>
  <c r="D139" i="2"/>
  <c r="E139" i="2"/>
  <c r="D138" i="2"/>
  <c r="E138" i="2"/>
  <c r="J10" i="8"/>
  <c r="C137" i="2"/>
  <c r="D136" i="2"/>
  <c r="E136" i="2"/>
  <c r="D135" i="2"/>
  <c r="E135" i="2"/>
  <c r="D132" i="2"/>
  <c r="E132" i="2"/>
  <c r="D129" i="2"/>
  <c r="E129" i="2"/>
  <c r="V228" i="5"/>
  <c r="J228" i="5"/>
  <c r="Y228" i="5"/>
  <c r="G228" i="5"/>
  <c r="AE228" i="5"/>
  <c r="M228" i="5"/>
  <c r="D228" i="5"/>
  <c r="P228" i="5"/>
  <c r="S228" i="5"/>
  <c r="AB228" i="5"/>
  <c r="AH228" i="5"/>
  <c r="O207" i="1"/>
  <c r="O211" i="1"/>
  <c r="O217" i="1"/>
  <c r="O221" i="1"/>
  <c r="O223" i="1"/>
  <c r="O225" i="1"/>
  <c r="O227" i="1"/>
  <c r="O229" i="1"/>
  <c r="O231" i="1"/>
  <c r="O233" i="1"/>
  <c r="O235" i="1"/>
  <c r="O237" i="1"/>
  <c r="O239" i="1"/>
  <c r="O241" i="1"/>
  <c r="O204" i="1"/>
  <c r="O208" i="1"/>
  <c r="O212" i="1"/>
  <c r="O218" i="1"/>
  <c r="O222" i="1"/>
  <c r="O226" i="1"/>
  <c r="O230" i="1"/>
  <c r="O234" i="1"/>
  <c r="O238" i="1"/>
  <c r="O206" i="1"/>
  <c r="O214" i="1"/>
  <c r="O216" i="1"/>
  <c r="O224" i="1"/>
  <c r="O232" i="1"/>
  <c r="O240" i="1"/>
  <c r="O210" i="1"/>
  <c r="O220" i="1"/>
  <c r="O228" i="1"/>
  <c r="O236" i="1"/>
  <c r="N167" i="3"/>
  <c r="N171" i="3"/>
  <c r="N176" i="3"/>
  <c r="N183" i="3"/>
  <c r="N187" i="3"/>
  <c r="N190" i="3"/>
  <c r="N195" i="3"/>
  <c r="N198" i="3"/>
  <c r="N202" i="3"/>
  <c r="N168" i="3"/>
  <c r="N172" i="3"/>
  <c r="N175" i="3"/>
  <c r="N179" i="3"/>
  <c r="N181" i="3"/>
  <c r="N186" i="3"/>
  <c r="N191" i="3"/>
  <c r="N194" i="3"/>
  <c r="N199" i="3"/>
  <c r="N203" i="3"/>
  <c r="D137" i="2"/>
  <c r="E137" i="2"/>
  <c r="B228" i="5"/>
  <c r="B15" i="5"/>
  <c r="C250" i="4"/>
  <c r="P218" i="4"/>
  <c r="P214" i="4"/>
  <c r="P234" i="4"/>
  <c r="P225" i="4"/>
  <c r="P241" i="4"/>
  <c r="P219" i="4"/>
  <c r="P216" i="4"/>
  <c r="P224" i="4"/>
  <c r="P232" i="4"/>
  <c r="P240" i="4"/>
  <c r="P248" i="4"/>
  <c r="P231" i="4"/>
  <c r="P239" i="4"/>
  <c r="P247" i="4"/>
  <c r="P217" i="4"/>
  <c r="P223" i="4"/>
  <c r="K184" i="3"/>
  <c r="L184" i="3"/>
  <c r="K185" i="3"/>
  <c r="L185" i="3"/>
  <c r="K192" i="3"/>
  <c r="L192" i="3"/>
  <c r="K189" i="3"/>
  <c r="L189" i="3"/>
  <c r="K186" i="3"/>
  <c r="L186" i="3"/>
  <c r="N174" i="3"/>
  <c r="K191" i="3"/>
  <c r="L191" i="3"/>
  <c r="K190" i="3"/>
  <c r="L190" i="3"/>
  <c r="K181" i="3"/>
  <c r="L181" i="3"/>
  <c r="K180" i="3"/>
  <c r="L180" i="3"/>
  <c r="K179" i="3"/>
  <c r="L179" i="3"/>
  <c r="N173" i="3"/>
  <c r="K170" i="3"/>
  <c r="L170" i="3"/>
  <c r="K168" i="3"/>
  <c r="L168" i="3"/>
  <c r="K167" i="3"/>
  <c r="L167" i="3"/>
  <c r="D130" i="2"/>
  <c r="E130" i="2"/>
  <c r="C131" i="2"/>
  <c r="D131" i="2"/>
  <c r="E131" i="2"/>
  <c r="C133" i="2"/>
  <c r="P221" i="4"/>
  <c r="P213" i="4"/>
  <c r="P243" i="4"/>
  <c r="P235" i="4"/>
  <c r="P227" i="4"/>
  <c r="P244" i="4"/>
  <c r="P236" i="4"/>
  <c r="P228" i="4"/>
  <c r="P220" i="4"/>
  <c r="P212" i="4"/>
  <c r="Q212" i="4"/>
  <c r="Q213" i="4"/>
  <c r="Q214" i="4"/>
  <c r="P249" i="4"/>
  <c r="P233" i="4"/>
  <c r="P242" i="4"/>
  <c r="P226" i="4"/>
  <c r="K194" i="3"/>
  <c r="L194" i="3"/>
  <c r="N201" i="3"/>
  <c r="N197" i="3"/>
  <c r="N193" i="3"/>
  <c r="N188" i="3"/>
  <c r="N184" i="3"/>
  <c r="N180" i="3"/>
  <c r="N177" i="3"/>
  <c r="N170" i="3"/>
  <c r="N204" i="3"/>
  <c r="N200" i="3"/>
  <c r="N196" i="3"/>
  <c r="N192" i="3"/>
  <c r="N189" i="3"/>
  <c r="N185" i="3"/>
  <c r="N169" i="3"/>
  <c r="N205" i="3"/>
  <c r="N178" i="3"/>
  <c r="K198" i="3"/>
  <c r="L198" i="3"/>
  <c r="K173" i="3"/>
  <c r="L173" i="3"/>
  <c r="B10" i="8"/>
  <c r="P215" i="4"/>
  <c r="Q215" i="4"/>
  <c r="Q216" i="4"/>
  <c r="Q217" i="4"/>
  <c r="Q218" i="4"/>
  <c r="Q219" i="4"/>
  <c r="Q220" i="4"/>
  <c r="Q221" i="4"/>
  <c r="P245" i="4"/>
  <c r="P237" i="4"/>
  <c r="P229" i="4"/>
  <c r="P246" i="4"/>
  <c r="P238" i="4"/>
  <c r="P230" i="4"/>
  <c r="P222" i="4"/>
  <c r="O219" i="1"/>
  <c r="O213" i="1"/>
  <c r="O209" i="1"/>
  <c r="O205" i="1"/>
  <c r="O203" i="1"/>
  <c r="K426" i="3"/>
  <c r="L426" i="3"/>
  <c r="J464" i="3"/>
  <c r="J580" i="3"/>
  <c r="G618" i="3"/>
  <c r="J410" i="3"/>
  <c r="K410" i="3"/>
  <c r="L410" i="3"/>
  <c r="V285" i="5"/>
  <c r="K631" i="3"/>
  <c r="J669" i="3"/>
  <c r="N631" i="3"/>
  <c r="N669" i="3"/>
  <c r="K529" i="3"/>
  <c r="L529" i="3"/>
  <c r="J567" i="3"/>
  <c r="K567" i="3"/>
  <c r="L567" i="3"/>
  <c r="J480" i="3"/>
  <c r="K480" i="3"/>
  <c r="L480" i="3"/>
  <c r="J478" i="3"/>
  <c r="G516" i="3"/>
  <c r="S518" i="5"/>
  <c r="AE403" i="5"/>
  <c r="S403" i="5"/>
  <c r="G403" i="5"/>
  <c r="D518" i="5"/>
  <c r="J398" i="3"/>
  <c r="K398" i="3"/>
  <c r="L398" i="3"/>
  <c r="J394" i="3"/>
  <c r="K394" i="3"/>
  <c r="L394" i="3"/>
  <c r="J390" i="3"/>
  <c r="K390" i="3"/>
  <c r="L390" i="3"/>
  <c r="J386" i="3"/>
  <c r="K386" i="3"/>
  <c r="L386" i="3"/>
  <c r="J382" i="3"/>
  <c r="K382" i="3"/>
  <c r="L382" i="3"/>
  <c r="J378" i="3"/>
  <c r="K378" i="3"/>
  <c r="L378" i="3"/>
  <c r="C458" i="5"/>
  <c r="J374" i="3"/>
  <c r="AH403" i="5"/>
  <c r="AH404" i="5"/>
  <c r="AB403" i="5"/>
  <c r="AB404" i="5"/>
  <c r="V403" i="5"/>
  <c r="V404" i="5"/>
  <c r="P403" i="5"/>
  <c r="P404" i="5"/>
  <c r="J403" i="5"/>
  <c r="J404" i="5"/>
  <c r="D403" i="5"/>
  <c r="D404" i="5"/>
  <c r="B403" i="5"/>
  <c r="AE286" i="5"/>
  <c r="AB285" i="5"/>
  <c r="Y286" i="5"/>
  <c r="S286" i="5"/>
  <c r="P285" i="5"/>
  <c r="M286" i="5"/>
  <c r="G286" i="5"/>
  <c r="D285" i="5"/>
  <c r="J49" i="5"/>
  <c r="J50" i="5"/>
  <c r="K322" i="3"/>
  <c r="L322" i="3"/>
  <c r="J360" i="3"/>
  <c r="J31" i="3"/>
  <c r="J256" i="3"/>
  <c r="AH753" i="5"/>
  <c r="AB753" i="5"/>
  <c r="V753" i="5"/>
  <c r="P753" i="5"/>
  <c r="J753" i="5"/>
  <c r="D753" i="5"/>
  <c r="C692" i="5"/>
  <c r="B695" i="5"/>
  <c r="AH635" i="5"/>
  <c r="AB635" i="5"/>
  <c r="V635" i="5"/>
  <c r="P635" i="5"/>
  <c r="J635" i="5"/>
  <c r="D635" i="5"/>
  <c r="C574" i="5"/>
  <c r="B577" i="5"/>
  <c r="AH518" i="5"/>
  <c r="AB518" i="5"/>
  <c r="V518" i="5"/>
  <c r="P518" i="5"/>
  <c r="J518" i="5"/>
  <c r="AE50" i="5"/>
  <c r="AE49" i="5"/>
  <c r="J28" i="3"/>
  <c r="AJ47" i="5"/>
  <c r="G49" i="5"/>
  <c r="H479" i="3"/>
  <c r="H464" i="3"/>
  <c r="G412" i="3"/>
  <c r="H375" i="3"/>
  <c r="G360" i="3"/>
  <c r="H308" i="3"/>
  <c r="K270" i="3"/>
  <c r="L270" i="3"/>
  <c r="G256" i="3"/>
  <c r="K218" i="3"/>
  <c r="L218" i="3"/>
  <c r="AE754" i="5"/>
  <c r="S754" i="5"/>
  <c r="S753" i="5"/>
  <c r="G754" i="5"/>
  <c r="C751" i="5"/>
  <c r="AH694" i="5"/>
  <c r="AB694" i="5"/>
  <c r="V694" i="5"/>
  <c r="P694" i="5"/>
  <c r="J694" i="5"/>
  <c r="D694" i="5"/>
  <c r="AE636" i="5"/>
  <c r="S636" i="5"/>
  <c r="S635" i="5"/>
  <c r="G636" i="5"/>
  <c r="C633" i="5"/>
  <c r="AH576" i="5"/>
  <c r="AB576" i="5"/>
  <c r="V576" i="5"/>
  <c r="P576" i="5"/>
  <c r="J576" i="5"/>
  <c r="D576" i="5"/>
  <c r="AE519" i="5"/>
  <c r="S519" i="5"/>
  <c r="G519" i="5"/>
  <c r="C516" i="5"/>
  <c r="AH460" i="5"/>
  <c r="AB460" i="5"/>
  <c r="V460" i="5"/>
  <c r="P460" i="5"/>
  <c r="J460" i="5"/>
  <c r="D460" i="5"/>
  <c r="J306" i="3"/>
  <c r="K306" i="3"/>
  <c r="L306" i="3"/>
  <c r="J304" i="3"/>
  <c r="K304" i="3"/>
  <c r="L304" i="3"/>
  <c r="J302" i="3"/>
  <c r="K302" i="3"/>
  <c r="L302" i="3"/>
  <c r="J300" i="3"/>
  <c r="K300" i="3"/>
  <c r="L300" i="3"/>
  <c r="J291" i="3"/>
  <c r="K291" i="3"/>
  <c r="L291" i="3"/>
  <c r="J289" i="3"/>
  <c r="K289" i="3"/>
  <c r="L289" i="3"/>
  <c r="J287" i="3"/>
  <c r="K287" i="3"/>
  <c r="L287" i="3"/>
  <c r="J285" i="3"/>
  <c r="K285" i="3"/>
  <c r="L285" i="3"/>
  <c r="J283" i="3"/>
  <c r="K283" i="3"/>
  <c r="L283" i="3"/>
  <c r="J281" i="3"/>
  <c r="K281" i="3"/>
  <c r="L281" i="3"/>
  <c r="J279" i="3"/>
  <c r="K279" i="3"/>
  <c r="L279" i="3"/>
  <c r="J277" i="3"/>
  <c r="K277" i="3"/>
  <c r="L277" i="3"/>
  <c r="J275" i="3"/>
  <c r="K275" i="3"/>
  <c r="L275" i="3"/>
  <c r="J273" i="3"/>
  <c r="K273" i="3"/>
  <c r="L273" i="3"/>
  <c r="AJ341" i="5"/>
  <c r="J271" i="3"/>
  <c r="K271" i="3"/>
  <c r="L271" i="3"/>
  <c r="G308" i="3"/>
  <c r="C341" i="5"/>
  <c r="B33" i="5"/>
  <c r="B28" i="5"/>
  <c r="AD15" i="5"/>
  <c r="AC47" i="5"/>
  <c r="AJ401" i="5"/>
  <c r="B401" i="5"/>
  <c r="B404" i="5"/>
  <c r="AE343" i="5"/>
  <c r="AE344" i="5"/>
  <c r="Y343" i="5"/>
  <c r="Y344" i="5"/>
  <c r="S343" i="5"/>
  <c r="S344" i="5"/>
  <c r="M343" i="5"/>
  <c r="M344" i="5"/>
  <c r="G343" i="5"/>
  <c r="G344" i="5"/>
  <c r="B286" i="5"/>
  <c r="AH287" i="5"/>
  <c r="C283" i="5"/>
  <c r="J9" i="3"/>
  <c r="F45" i="5"/>
  <c r="C45" i="5"/>
  <c r="X41" i="5"/>
  <c r="AJ46" i="5"/>
  <c r="AD46" i="5"/>
  <c r="R46" i="5"/>
  <c r="F46" i="5"/>
  <c r="AD45" i="5"/>
  <c r="U45" i="5"/>
  <c r="I45" i="5"/>
  <c r="AD44" i="5"/>
  <c r="R44" i="5"/>
  <c r="F44" i="5"/>
  <c r="AA43" i="5"/>
  <c r="O43" i="5"/>
  <c r="AG42" i="5"/>
  <c r="U42" i="5"/>
  <c r="I42" i="5"/>
  <c r="AD41" i="5"/>
  <c r="L41" i="5"/>
  <c r="F41" i="5"/>
  <c r="AJ40" i="5"/>
  <c r="X40" i="5"/>
  <c r="L40" i="5"/>
  <c r="AD39" i="5"/>
  <c r="R39" i="5"/>
  <c r="F39" i="5"/>
  <c r="AJ38" i="5"/>
  <c r="X38" i="5"/>
  <c r="L38" i="5"/>
  <c r="U37" i="5"/>
  <c r="O37" i="5"/>
  <c r="AD36" i="5"/>
  <c r="O36" i="5"/>
  <c r="AG35" i="5"/>
  <c r="U35" i="5"/>
  <c r="AJ34" i="5"/>
  <c r="X34" i="5"/>
  <c r="L34" i="5"/>
  <c r="AG33" i="5"/>
  <c r="U33" i="5"/>
  <c r="I33" i="5"/>
  <c r="AD32" i="5"/>
  <c r="R32" i="5"/>
  <c r="F32" i="5"/>
  <c r="AA31" i="5"/>
  <c r="O31" i="5"/>
  <c r="AJ30" i="5"/>
  <c r="AA30" i="5"/>
  <c r="R30" i="5"/>
  <c r="L30" i="5"/>
  <c r="AJ29" i="5"/>
  <c r="U29" i="5"/>
  <c r="L29" i="5"/>
  <c r="AG28" i="5"/>
  <c r="U28" i="5"/>
  <c r="I28" i="5"/>
  <c r="AD27" i="5"/>
  <c r="R27" i="5"/>
  <c r="B27" i="5"/>
  <c r="F27" i="5"/>
  <c r="AJ26" i="5"/>
  <c r="X26" i="5"/>
  <c r="L26" i="5"/>
  <c r="AG25" i="5"/>
  <c r="U25" i="5"/>
  <c r="F25" i="5"/>
  <c r="AA24" i="5"/>
  <c r="O24" i="5"/>
  <c r="B24" i="5"/>
  <c r="AJ23" i="5"/>
  <c r="AA20" i="5"/>
  <c r="B18" i="5"/>
  <c r="F18" i="5"/>
  <c r="AD23" i="5"/>
  <c r="R23" i="5"/>
  <c r="F23" i="5"/>
  <c r="AA22" i="5"/>
  <c r="O22" i="5"/>
  <c r="AJ21" i="5"/>
  <c r="X21" i="5"/>
  <c r="L21" i="5"/>
  <c r="AG20" i="5"/>
  <c r="L20" i="5"/>
  <c r="AD19" i="5"/>
  <c r="R19" i="5"/>
  <c r="F19" i="5"/>
  <c r="AJ18" i="5"/>
  <c r="X18" i="5"/>
  <c r="AA17" i="5"/>
  <c r="O17" i="5"/>
  <c r="B17" i="5"/>
  <c r="AJ16" i="5"/>
  <c r="X16" i="5"/>
  <c r="U16" i="5"/>
  <c r="I16" i="5"/>
  <c r="AG15" i="5"/>
  <c r="U15" i="5"/>
  <c r="I15" i="5"/>
  <c r="AG14" i="5"/>
  <c r="U14" i="5"/>
  <c r="U47" i="5"/>
  <c r="I14" i="5"/>
  <c r="AD13" i="5"/>
  <c r="AD47" i="5"/>
  <c r="X13" i="5"/>
  <c r="L13" i="5"/>
  <c r="L47" i="5"/>
  <c r="AD12" i="5"/>
  <c r="R12" i="5"/>
  <c r="R47" i="5"/>
  <c r="F12" i="5"/>
  <c r="AA11" i="5"/>
  <c r="O11" i="5"/>
  <c r="B11" i="5"/>
  <c r="AJ10" i="5"/>
  <c r="AA10" i="5"/>
  <c r="O10" i="5"/>
  <c r="AA9" i="5"/>
  <c r="AA47" i="5"/>
  <c r="O9" i="5"/>
  <c r="F11" i="8"/>
  <c r="J11" i="8"/>
  <c r="C173" i="1"/>
  <c r="C172" i="1"/>
  <c r="C170" i="1"/>
  <c r="C169" i="1"/>
  <c r="C168" i="1"/>
  <c r="C165" i="1"/>
  <c r="C163" i="1"/>
  <c r="C158" i="1"/>
  <c r="C157" i="1"/>
  <c r="C151" i="1"/>
  <c r="C149" i="1"/>
  <c r="C147" i="1"/>
  <c r="C145" i="1"/>
  <c r="C141" i="1"/>
  <c r="C139" i="1"/>
  <c r="C111" i="1"/>
  <c r="C109" i="1"/>
  <c r="C107" i="1"/>
  <c r="C105" i="1"/>
  <c r="C103" i="1"/>
  <c r="C101" i="1"/>
  <c r="C99" i="1"/>
  <c r="C97" i="1"/>
  <c r="C95" i="1"/>
  <c r="C93" i="1"/>
  <c r="C91" i="1"/>
  <c r="M73" i="1"/>
  <c r="L8" i="8"/>
  <c r="L11" i="8"/>
  <c r="I73" i="1"/>
  <c r="H8" i="8"/>
  <c r="H11" i="8"/>
  <c r="J125" i="3"/>
  <c r="K125" i="3"/>
  <c r="L125" i="3"/>
  <c r="J44" i="3"/>
  <c r="J97" i="3"/>
  <c r="J147" i="3"/>
  <c r="K147" i="3"/>
  <c r="L147" i="3"/>
  <c r="C110" i="1"/>
  <c r="C46" i="1"/>
  <c r="C108" i="1"/>
  <c r="C106" i="1"/>
  <c r="C104" i="1"/>
  <c r="C102" i="1"/>
  <c r="C100" i="1"/>
  <c r="C98" i="1"/>
  <c r="C41" i="1"/>
  <c r="C96" i="1"/>
  <c r="C94" i="1"/>
  <c r="C92" i="1"/>
  <c r="C30" i="1"/>
  <c r="C90" i="1"/>
  <c r="C89" i="1"/>
  <c r="C88" i="1"/>
  <c r="C87" i="1"/>
  <c r="C84" i="1"/>
  <c r="C82" i="1"/>
  <c r="C80" i="1"/>
  <c r="C78" i="1"/>
  <c r="C76" i="1"/>
  <c r="C75" i="1"/>
  <c r="C74" i="1"/>
  <c r="J24" i="3"/>
  <c r="J99" i="3"/>
  <c r="H102" i="3"/>
  <c r="J45" i="3"/>
  <c r="J98" i="3"/>
  <c r="K98" i="3"/>
  <c r="L98" i="3"/>
  <c r="J38" i="3"/>
  <c r="J95" i="3"/>
  <c r="J89" i="3"/>
  <c r="K89" i="3"/>
  <c r="L89" i="3"/>
  <c r="J85" i="3"/>
  <c r="K85" i="3"/>
  <c r="L85" i="3"/>
  <c r="J81" i="3"/>
  <c r="K81" i="3"/>
  <c r="L81" i="3"/>
  <c r="J77" i="3"/>
  <c r="K77" i="3"/>
  <c r="L77" i="3"/>
  <c r="J73" i="3"/>
  <c r="K73" i="3"/>
  <c r="L73" i="3"/>
  <c r="J15" i="3"/>
  <c r="E73" i="1"/>
  <c r="D8" i="8"/>
  <c r="D11" i="8"/>
  <c r="K149" i="3"/>
  <c r="L149" i="3"/>
  <c r="J43" i="3"/>
  <c r="J18" i="3"/>
  <c r="J65" i="3"/>
  <c r="K65" i="3"/>
  <c r="L65" i="3"/>
  <c r="J39" i="3"/>
  <c r="AB168" i="5"/>
  <c r="P168" i="5"/>
  <c r="D168" i="5"/>
  <c r="C165" i="5"/>
  <c r="AE108" i="5"/>
  <c r="AE109" i="5"/>
  <c r="AD106" i="5"/>
  <c r="S109" i="5"/>
  <c r="R106" i="5"/>
  <c r="G108" i="5"/>
  <c r="G109" i="5"/>
  <c r="F106" i="5"/>
  <c r="T47" i="5"/>
  <c r="C46" i="5"/>
  <c r="B44" i="5"/>
  <c r="B39" i="5"/>
  <c r="C37" i="5"/>
  <c r="B34" i="5"/>
  <c r="B21" i="5"/>
  <c r="I18" i="5"/>
  <c r="C18" i="5"/>
  <c r="C17" i="5"/>
  <c r="J22" i="3"/>
  <c r="J21" i="3"/>
  <c r="J79" i="3"/>
  <c r="K79" i="3"/>
  <c r="L79" i="3"/>
  <c r="J67" i="3"/>
  <c r="K67" i="3"/>
  <c r="L67" i="3"/>
  <c r="J36" i="3"/>
  <c r="AH168" i="5"/>
  <c r="V168" i="5"/>
  <c r="J168" i="5"/>
  <c r="J152" i="3"/>
  <c r="K152" i="3"/>
  <c r="L152" i="3"/>
  <c r="J130" i="3"/>
  <c r="K130" i="3"/>
  <c r="L130" i="3"/>
  <c r="J120" i="3"/>
  <c r="K120" i="3"/>
  <c r="L120" i="3"/>
  <c r="AJ165" i="5"/>
  <c r="AD165" i="5"/>
  <c r="X165" i="5"/>
  <c r="R165" i="5"/>
  <c r="L165" i="5"/>
  <c r="F165" i="5"/>
  <c r="B165" i="5"/>
  <c r="B168" i="5"/>
  <c r="G116" i="3"/>
  <c r="H153" i="3"/>
  <c r="Y109" i="5"/>
  <c r="M109" i="5"/>
  <c r="J100" i="3"/>
  <c r="K100" i="3"/>
  <c r="L100" i="3"/>
  <c r="J96" i="3"/>
  <c r="K96" i="3"/>
  <c r="L96" i="3"/>
  <c r="J92" i="3"/>
  <c r="K92" i="3"/>
  <c r="L92" i="3"/>
  <c r="J10" i="3"/>
  <c r="J90" i="3"/>
  <c r="K90" i="3"/>
  <c r="L90" i="3"/>
  <c r="J88" i="3"/>
  <c r="K88" i="3"/>
  <c r="L88" i="3"/>
  <c r="J84" i="3"/>
  <c r="K84" i="3"/>
  <c r="L84" i="3"/>
  <c r="J82" i="3"/>
  <c r="K82" i="3"/>
  <c r="L82" i="3"/>
  <c r="J30" i="3"/>
  <c r="J80" i="3"/>
  <c r="K80" i="3"/>
  <c r="L80" i="3"/>
  <c r="J17" i="3"/>
  <c r="J76" i="3"/>
  <c r="K76" i="3"/>
  <c r="L76" i="3"/>
  <c r="J72" i="3"/>
  <c r="K72" i="3"/>
  <c r="L72" i="3"/>
  <c r="C18" i="1"/>
  <c r="J70" i="3"/>
  <c r="K70" i="3"/>
  <c r="L70" i="3"/>
  <c r="J14" i="3"/>
  <c r="J68" i="3"/>
  <c r="K68" i="3"/>
  <c r="L68" i="3"/>
  <c r="J66" i="3"/>
  <c r="K66" i="3"/>
  <c r="L66" i="3"/>
  <c r="AG106" i="5"/>
  <c r="AA106" i="5"/>
  <c r="U106" i="5"/>
  <c r="O106" i="5"/>
  <c r="I106" i="5"/>
  <c r="C106" i="5"/>
  <c r="N73" i="1"/>
  <c r="M8" i="8"/>
  <c r="M11" i="8"/>
  <c r="L73" i="1"/>
  <c r="K8" i="8"/>
  <c r="K11" i="8"/>
  <c r="J73" i="1"/>
  <c r="I8" i="8"/>
  <c r="I11" i="8"/>
  <c r="H73" i="1"/>
  <c r="G8" i="8"/>
  <c r="G11" i="8"/>
  <c r="F73" i="1"/>
  <c r="E8" i="8"/>
  <c r="E11" i="8"/>
  <c r="D73" i="1"/>
  <c r="C8" i="8"/>
  <c r="C11" i="8"/>
  <c r="J64" i="3"/>
  <c r="K64" i="3"/>
  <c r="L64" i="3"/>
  <c r="G102" i="3"/>
  <c r="B46" i="5"/>
  <c r="C44" i="5"/>
  <c r="C43" i="5"/>
  <c r="B42" i="5"/>
  <c r="B38" i="5"/>
  <c r="C33" i="5"/>
  <c r="C32" i="5"/>
  <c r="B31" i="5"/>
  <c r="I30" i="5"/>
  <c r="C30" i="5"/>
  <c r="C28" i="5"/>
  <c r="C26" i="5"/>
  <c r="C24" i="5"/>
  <c r="C23" i="5"/>
  <c r="AB47" i="5"/>
  <c r="B22" i="5"/>
  <c r="C20" i="5"/>
  <c r="C19" i="5"/>
  <c r="C11" i="1"/>
  <c r="K131" i="3"/>
  <c r="L131" i="3"/>
  <c r="N47" i="5"/>
  <c r="B43" i="5"/>
  <c r="C42" i="5"/>
  <c r="C41" i="5"/>
  <c r="C40" i="5"/>
  <c r="C38" i="5"/>
  <c r="B35" i="5"/>
  <c r="F35" i="5"/>
  <c r="C34" i="5"/>
  <c r="B32" i="5"/>
  <c r="C31" i="5"/>
  <c r="B26" i="5"/>
  <c r="B23" i="5"/>
  <c r="C22" i="5"/>
  <c r="C21" i="5"/>
  <c r="B14" i="5"/>
  <c r="C11" i="5"/>
  <c r="M47" i="5"/>
  <c r="B12" i="5"/>
  <c r="B10" i="5"/>
  <c r="C10" i="5"/>
  <c r="C16" i="5"/>
  <c r="C15" i="5"/>
  <c r="C14" i="5"/>
  <c r="C12" i="5"/>
  <c r="K669" i="3"/>
  <c r="L669" i="3"/>
  <c r="L631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67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F516" i="3"/>
  <c r="M482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F360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64" i="3"/>
  <c r="N427" i="3"/>
  <c r="N322" i="3"/>
  <c r="N360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9" i="3"/>
  <c r="N358" i="3"/>
  <c r="M253" i="3"/>
  <c r="M249" i="3"/>
  <c r="M245" i="3"/>
  <c r="M241" i="3"/>
  <c r="M237" i="3"/>
  <c r="M233" i="3"/>
  <c r="M229" i="3"/>
  <c r="M225" i="3"/>
  <c r="M221" i="3"/>
  <c r="M252" i="3"/>
  <c r="M248" i="3"/>
  <c r="M244" i="3"/>
  <c r="M240" i="3"/>
  <c r="M236" i="3"/>
  <c r="M232" i="3"/>
  <c r="M228" i="3"/>
  <c r="M224" i="3"/>
  <c r="M220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F256" i="3"/>
  <c r="M255" i="3"/>
  <c r="N218" i="3"/>
  <c r="N256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5" i="3"/>
  <c r="N254" i="3"/>
  <c r="J42" i="3"/>
  <c r="J35" i="3"/>
  <c r="J26" i="3"/>
  <c r="J40" i="3"/>
  <c r="F40" i="3"/>
  <c r="J12" i="3"/>
  <c r="K145" i="3"/>
  <c r="L145" i="3"/>
  <c r="K135" i="3"/>
  <c r="L135" i="3"/>
  <c r="K129" i="3"/>
  <c r="L129" i="3"/>
  <c r="K101" i="3"/>
  <c r="L101" i="3"/>
  <c r="K97" i="3"/>
  <c r="L97" i="3"/>
  <c r="K93" i="3"/>
  <c r="L93" i="3"/>
  <c r="K121" i="3"/>
  <c r="L121" i="3"/>
  <c r="K99" i="3"/>
  <c r="L99" i="3"/>
  <c r="K95" i="3"/>
  <c r="L95" i="3"/>
  <c r="K91" i="3"/>
  <c r="L91" i="3"/>
  <c r="F43" i="3"/>
  <c r="F18" i="3"/>
  <c r="F24" i="3"/>
  <c r="F28" i="3"/>
  <c r="F21" i="3"/>
  <c r="F205" i="3"/>
  <c r="M169" i="3"/>
  <c r="K174" i="3"/>
  <c r="L174" i="3"/>
  <c r="F13" i="3"/>
  <c r="F9" i="3"/>
  <c r="F45" i="3"/>
  <c r="F32" i="3"/>
  <c r="F31" i="3"/>
  <c r="F42" i="3"/>
  <c r="F41" i="3"/>
  <c r="F35" i="3"/>
  <c r="F37" i="3"/>
  <c r="F17" i="3"/>
  <c r="F26" i="3"/>
  <c r="F153" i="3"/>
  <c r="F11" i="3"/>
  <c r="M115" i="3"/>
  <c r="C47" i="3"/>
  <c r="F46" i="3"/>
  <c r="F44" i="3"/>
  <c r="F34" i="3"/>
  <c r="F27" i="3"/>
  <c r="F19" i="3"/>
  <c r="F39" i="3"/>
  <c r="F14" i="3"/>
  <c r="M120" i="3"/>
  <c r="F29" i="3"/>
  <c r="F38" i="3"/>
  <c r="F22" i="3"/>
  <c r="F36" i="3"/>
  <c r="F20" i="3"/>
  <c r="F23" i="3"/>
  <c r="F33" i="3"/>
  <c r="F15" i="3"/>
  <c r="F16" i="3"/>
  <c r="F12" i="3"/>
  <c r="D47" i="3"/>
  <c r="F102" i="3"/>
  <c r="M88" i="3"/>
  <c r="F326" i="2"/>
  <c r="F329" i="2"/>
  <c r="F338" i="2"/>
  <c r="F331" i="2"/>
  <c r="F333" i="2"/>
  <c r="F335" i="2"/>
  <c r="F337" i="2"/>
  <c r="F327" i="2"/>
  <c r="F332" i="2"/>
  <c r="F336" i="2"/>
  <c r="F330" i="2"/>
  <c r="F334" i="2"/>
  <c r="F491" i="2"/>
  <c r="F445" i="2"/>
  <c r="F448" i="2"/>
  <c r="F450" i="2"/>
  <c r="F452" i="2"/>
  <c r="F454" i="2"/>
  <c r="F405" i="2"/>
  <c r="F408" i="2"/>
  <c r="F417" i="2"/>
  <c r="F410" i="2"/>
  <c r="F412" i="2"/>
  <c r="F414" i="2"/>
  <c r="F416" i="2"/>
  <c r="F415" i="2"/>
  <c r="F411" i="2"/>
  <c r="F406" i="2"/>
  <c r="F373" i="2"/>
  <c r="F369" i="2"/>
  <c r="F378" i="2"/>
  <c r="F288" i="2"/>
  <c r="F291" i="2"/>
  <c r="F293" i="2"/>
  <c r="F295" i="2"/>
  <c r="F297" i="2"/>
  <c r="F248" i="2"/>
  <c r="F251" i="2"/>
  <c r="F260" i="2"/>
  <c r="F253" i="2"/>
  <c r="F255" i="2"/>
  <c r="F257" i="2"/>
  <c r="F259" i="2"/>
  <c r="F249" i="2"/>
  <c r="F252" i="2"/>
  <c r="F258" i="2"/>
  <c r="F254" i="2"/>
  <c r="F483" i="2"/>
  <c r="F486" i="2"/>
  <c r="F495" i="2"/>
  <c r="F488" i="2"/>
  <c r="F490" i="2"/>
  <c r="F492" i="2"/>
  <c r="F494" i="2"/>
  <c r="F493" i="2"/>
  <c r="F489" i="2"/>
  <c r="F484" i="2"/>
  <c r="F447" i="2"/>
  <c r="F456" i="2"/>
  <c r="F444" i="2"/>
  <c r="F446" i="2"/>
  <c r="F413" i="2"/>
  <c r="F409" i="2"/>
  <c r="F367" i="2"/>
  <c r="F368" i="2"/>
  <c r="F380" i="2"/>
  <c r="F370" i="2"/>
  <c r="F372" i="2"/>
  <c r="F374" i="2"/>
  <c r="F376" i="2"/>
  <c r="F298" i="2"/>
  <c r="F294" i="2"/>
  <c r="F290" i="2"/>
  <c r="F299" i="2"/>
  <c r="F287" i="2"/>
  <c r="F289" i="2"/>
  <c r="F301" i="2"/>
  <c r="F256" i="2"/>
  <c r="F210" i="2"/>
  <c r="F213" i="2"/>
  <c r="F215" i="2"/>
  <c r="F217" i="2"/>
  <c r="F219" i="2"/>
  <c r="F209" i="2"/>
  <c r="F211" i="2"/>
  <c r="F212" i="2"/>
  <c r="F221" i="2"/>
  <c r="F214" i="2"/>
  <c r="F216" i="2"/>
  <c r="F218" i="2"/>
  <c r="F220" i="2"/>
  <c r="F179" i="2"/>
  <c r="F177" i="2"/>
  <c r="F175" i="2"/>
  <c r="F173" i="2"/>
  <c r="F170" i="2"/>
  <c r="F171" i="2"/>
  <c r="F183" i="2"/>
  <c r="F180" i="2"/>
  <c r="F178" i="2"/>
  <c r="F176" i="2"/>
  <c r="F174" i="2"/>
  <c r="F172" i="2"/>
  <c r="F181" i="2"/>
  <c r="F19" i="2"/>
  <c r="F17" i="2"/>
  <c r="F15" i="2"/>
  <c r="F13" i="2"/>
  <c r="F11" i="2"/>
  <c r="F9" i="2"/>
  <c r="F18" i="2"/>
  <c r="F16" i="2"/>
  <c r="F14" i="2"/>
  <c r="F12" i="2"/>
  <c r="F8" i="2"/>
  <c r="F10" i="2"/>
  <c r="F140" i="2"/>
  <c r="F136" i="2"/>
  <c r="F130" i="2"/>
  <c r="F139" i="2"/>
  <c r="F137" i="2"/>
  <c r="F135" i="2"/>
  <c r="F133" i="2"/>
  <c r="F141" i="2"/>
  <c r="F129" i="2"/>
  <c r="F131" i="2"/>
  <c r="F138" i="2"/>
  <c r="F134" i="2"/>
  <c r="F100" i="2"/>
  <c r="F98" i="2"/>
  <c r="F96" i="2"/>
  <c r="F94" i="2"/>
  <c r="F92" i="2"/>
  <c r="F101" i="2"/>
  <c r="F103" i="2"/>
  <c r="F60" i="2"/>
  <c r="F58" i="2"/>
  <c r="F56" i="2"/>
  <c r="F54" i="2"/>
  <c r="F52" i="2"/>
  <c r="F50" i="2"/>
  <c r="F51" i="2"/>
  <c r="F59" i="2"/>
  <c r="F57" i="2"/>
  <c r="F55" i="2"/>
  <c r="F53" i="2"/>
  <c r="C25" i="1"/>
  <c r="J8" i="1"/>
  <c r="I8" i="1"/>
  <c r="C35" i="1"/>
  <c r="C17" i="1"/>
  <c r="C16" i="1"/>
  <c r="N8" i="1"/>
  <c r="C23" i="1"/>
  <c r="C45" i="1"/>
  <c r="C31" i="1"/>
  <c r="C22" i="1"/>
  <c r="C12" i="1"/>
  <c r="C36" i="1"/>
  <c r="C20" i="1"/>
  <c r="C21" i="1"/>
  <c r="C33" i="1"/>
  <c r="C19" i="1"/>
  <c r="C9" i="1"/>
  <c r="C24" i="1"/>
  <c r="C38" i="1"/>
  <c r="C43" i="1"/>
  <c r="C10" i="1"/>
  <c r="C42" i="1"/>
  <c r="C26" i="1"/>
  <c r="C14" i="1"/>
  <c r="M8" i="1"/>
  <c r="K8" i="1"/>
  <c r="C27" i="1"/>
  <c r="C32" i="1"/>
  <c r="C863" i="4"/>
  <c r="P863" i="4"/>
  <c r="C861" i="4"/>
  <c r="P861" i="4"/>
  <c r="C859" i="4"/>
  <c r="P859" i="4"/>
  <c r="C857" i="4"/>
  <c r="P857" i="4"/>
  <c r="C855" i="4"/>
  <c r="P855" i="4"/>
  <c r="C853" i="4"/>
  <c r="P853" i="4"/>
  <c r="C851" i="4"/>
  <c r="P851" i="4"/>
  <c r="C849" i="4"/>
  <c r="P849" i="4"/>
  <c r="C847" i="4"/>
  <c r="P847" i="4"/>
  <c r="C845" i="4"/>
  <c r="P845" i="4"/>
  <c r="C843" i="4"/>
  <c r="P843" i="4"/>
  <c r="C841" i="4"/>
  <c r="P841" i="4"/>
  <c r="C839" i="4"/>
  <c r="P839" i="4"/>
  <c r="C837" i="4"/>
  <c r="P837" i="4"/>
  <c r="C835" i="4"/>
  <c r="P835" i="4"/>
  <c r="C833" i="4"/>
  <c r="P833" i="4"/>
  <c r="C831" i="4"/>
  <c r="P831" i="4"/>
  <c r="C829" i="4"/>
  <c r="P829" i="4"/>
  <c r="C827" i="4"/>
  <c r="P827" i="4"/>
  <c r="L25" i="8"/>
  <c r="C493" i="2"/>
  <c r="J25" i="8"/>
  <c r="C491" i="2"/>
  <c r="H25" i="8"/>
  <c r="C489" i="2"/>
  <c r="F25" i="8"/>
  <c r="C487" i="2"/>
  <c r="D25" i="8"/>
  <c r="C484" i="2"/>
  <c r="C794" i="4"/>
  <c r="C792" i="4"/>
  <c r="C790" i="4"/>
  <c r="C788" i="4"/>
  <c r="C786" i="4"/>
  <c r="C784" i="4"/>
  <c r="C782" i="4"/>
  <c r="C780" i="4"/>
  <c r="C778" i="4"/>
  <c r="C776" i="4"/>
  <c r="C774" i="4"/>
  <c r="C772" i="4"/>
  <c r="C770" i="4"/>
  <c r="C768" i="4"/>
  <c r="C766" i="4"/>
  <c r="C764" i="4"/>
  <c r="C762" i="4"/>
  <c r="C760" i="4"/>
  <c r="C758" i="4"/>
  <c r="M24" i="8"/>
  <c r="C455" i="2"/>
  <c r="K24" i="8"/>
  <c r="C453" i="2"/>
  <c r="I24" i="8"/>
  <c r="C451" i="2"/>
  <c r="G24" i="8"/>
  <c r="C449" i="2"/>
  <c r="E24" i="8"/>
  <c r="C447" i="2"/>
  <c r="C24" i="8"/>
  <c r="C444" i="2"/>
  <c r="C726" i="4"/>
  <c r="C724" i="4"/>
  <c r="C722" i="4"/>
  <c r="C720" i="4"/>
  <c r="C718" i="4"/>
  <c r="C716" i="4"/>
  <c r="C714" i="4"/>
  <c r="C712" i="4"/>
  <c r="C710" i="4"/>
  <c r="C708" i="4"/>
  <c r="C706" i="4"/>
  <c r="C704" i="4"/>
  <c r="C702" i="4"/>
  <c r="C700" i="4"/>
  <c r="C698" i="4"/>
  <c r="C696" i="4"/>
  <c r="C694" i="4"/>
  <c r="C692" i="4"/>
  <c r="C690" i="4"/>
  <c r="L23" i="8"/>
  <c r="C415" i="2"/>
  <c r="J23" i="8"/>
  <c r="C413" i="2"/>
  <c r="H23" i="8"/>
  <c r="C411" i="2"/>
  <c r="F23" i="8"/>
  <c r="C409" i="2"/>
  <c r="D23" i="8"/>
  <c r="C406" i="2"/>
  <c r="C657" i="4"/>
  <c r="C655" i="4"/>
  <c r="C653" i="4"/>
  <c r="C651" i="4"/>
  <c r="C649" i="4"/>
  <c r="C647" i="4"/>
  <c r="C645" i="4"/>
  <c r="C643" i="4"/>
  <c r="C641" i="4"/>
  <c r="C639" i="4"/>
  <c r="C637" i="4"/>
  <c r="C635" i="4"/>
  <c r="C633" i="4"/>
  <c r="C631" i="4"/>
  <c r="C629" i="4"/>
  <c r="C627" i="4"/>
  <c r="C625" i="4"/>
  <c r="C623" i="4"/>
  <c r="C621" i="4"/>
  <c r="M20" i="8"/>
  <c r="C377" i="2"/>
  <c r="K20" i="8"/>
  <c r="C375" i="2"/>
  <c r="I20" i="8"/>
  <c r="C373" i="2"/>
  <c r="G20" i="8"/>
  <c r="C371" i="2"/>
  <c r="E20" i="8"/>
  <c r="C369" i="2"/>
  <c r="C20" i="8"/>
  <c r="C366" i="2"/>
  <c r="C590" i="4"/>
  <c r="C588" i="4"/>
  <c r="C586" i="4"/>
  <c r="C584" i="4"/>
  <c r="C582" i="4"/>
  <c r="C580" i="4"/>
  <c r="C578" i="4"/>
  <c r="C576" i="4"/>
  <c r="C574" i="4"/>
  <c r="C572" i="4"/>
  <c r="C570" i="4"/>
  <c r="C568" i="4"/>
  <c r="C566" i="4"/>
  <c r="C564" i="4"/>
  <c r="C562" i="4"/>
  <c r="C560" i="4"/>
  <c r="C558" i="4"/>
  <c r="C556" i="4"/>
  <c r="C554" i="4"/>
  <c r="L19" i="8"/>
  <c r="C336" i="2"/>
  <c r="J19" i="8"/>
  <c r="C334" i="2"/>
  <c r="H19" i="8"/>
  <c r="C332" i="2"/>
  <c r="F19" i="8"/>
  <c r="C330" i="2"/>
  <c r="D19" i="8"/>
  <c r="C327" i="2"/>
  <c r="C521" i="4"/>
  <c r="C519" i="4"/>
  <c r="C517" i="4"/>
  <c r="C515" i="4"/>
  <c r="C513" i="4"/>
  <c r="C511" i="4"/>
  <c r="C509" i="4"/>
  <c r="C507" i="4"/>
  <c r="C505" i="4"/>
  <c r="C503" i="4"/>
  <c r="C501" i="4"/>
  <c r="C499" i="4"/>
  <c r="C497" i="4"/>
  <c r="C495" i="4"/>
  <c r="C493" i="4"/>
  <c r="C491" i="4"/>
  <c r="C489" i="4"/>
  <c r="C487" i="4"/>
  <c r="C485" i="4"/>
  <c r="M18" i="8"/>
  <c r="C298" i="2"/>
  <c r="K18" i="8"/>
  <c r="C296" i="2"/>
  <c r="I18" i="8"/>
  <c r="C294" i="2"/>
  <c r="G18" i="8"/>
  <c r="C292" i="2"/>
  <c r="E18" i="8"/>
  <c r="C290" i="2"/>
  <c r="C18" i="8"/>
  <c r="C287" i="2"/>
  <c r="C454" i="4"/>
  <c r="C452" i="4"/>
  <c r="C450" i="4"/>
  <c r="C448" i="4"/>
  <c r="C446" i="4"/>
  <c r="C442" i="4"/>
  <c r="C438" i="4"/>
  <c r="C434" i="4"/>
  <c r="C430" i="4"/>
  <c r="C426" i="4"/>
  <c r="C422" i="4"/>
  <c r="C862" i="4"/>
  <c r="P862" i="4"/>
  <c r="C860" i="4"/>
  <c r="P860" i="4"/>
  <c r="C858" i="4"/>
  <c r="P858" i="4"/>
  <c r="C856" i="4"/>
  <c r="P856" i="4"/>
  <c r="C854" i="4"/>
  <c r="P854" i="4"/>
  <c r="C852" i="4"/>
  <c r="P852" i="4"/>
  <c r="C850" i="4"/>
  <c r="P850" i="4"/>
  <c r="C848" i="4"/>
  <c r="P848" i="4"/>
  <c r="C846" i="4"/>
  <c r="P846" i="4"/>
  <c r="C844" i="4"/>
  <c r="P844" i="4"/>
  <c r="C842" i="4"/>
  <c r="P842" i="4"/>
  <c r="C840" i="4"/>
  <c r="P840" i="4"/>
  <c r="C838" i="4"/>
  <c r="P838" i="4"/>
  <c r="C836" i="4"/>
  <c r="P836" i="4"/>
  <c r="C834" i="4"/>
  <c r="P834" i="4"/>
  <c r="C832" i="4"/>
  <c r="P832" i="4"/>
  <c r="C830" i="4"/>
  <c r="P830" i="4"/>
  <c r="C828" i="4"/>
  <c r="P828" i="4"/>
  <c r="P46" i="9"/>
  <c r="C826" i="4"/>
  <c r="M25" i="8"/>
  <c r="C494" i="2"/>
  <c r="K25" i="8"/>
  <c r="C492" i="2"/>
  <c r="I25" i="8"/>
  <c r="C490" i="2"/>
  <c r="G25" i="8"/>
  <c r="C488" i="2"/>
  <c r="E25" i="8"/>
  <c r="C486" i="2"/>
  <c r="C25" i="8"/>
  <c r="B25" i="8"/>
  <c r="C483" i="2"/>
  <c r="C795" i="4"/>
  <c r="C793" i="4"/>
  <c r="C791" i="4"/>
  <c r="C789" i="4"/>
  <c r="C787" i="4"/>
  <c r="C785" i="4"/>
  <c r="C783" i="4"/>
  <c r="C781" i="4"/>
  <c r="C779" i="4"/>
  <c r="C777" i="4"/>
  <c r="C775" i="4"/>
  <c r="C773" i="4"/>
  <c r="C771" i="4"/>
  <c r="C769" i="4"/>
  <c r="C767" i="4"/>
  <c r="C765" i="4"/>
  <c r="C763" i="4"/>
  <c r="C761" i="4"/>
  <c r="C759" i="4"/>
  <c r="L24" i="8"/>
  <c r="C454" i="2"/>
  <c r="J24" i="8"/>
  <c r="C452" i="2"/>
  <c r="H24" i="8"/>
  <c r="C450" i="2"/>
  <c r="F24" i="8"/>
  <c r="C448" i="2"/>
  <c r="D24" i="8"/>
  <c r="C445" i="2"/>
  <c r="Q23" i="9"/>
  <c r="C725" i="4"/>
  <c r="Q44" i="9"/>
  <c r="C723" i="4"/>
  <c r="Q31" i="9"/>
  <c r="C721" i="4"/>
  <c r="Q27" i="9"/>
  <c r="C719" i="4"/>
  <c r="Q33" i="9"/>
  <c r="C717" i="4"/>
  <c r="Q9" i="9"/>
  <c r="C715" i="4"/>
  <c r="Q41" i="9"/>
  <c r="C713" i="4"/>
  <c r="Q40" i="9"/>
  <c r="C711" i="4"/>
  <c r="Q22" i="9"/>
  <c r="C709" i="4"/>
  <c r="Q29" i="9"/>
  <c r="C707" i="4"/>
  <c r="Q16" i="9"/>
  <c r="C705" i="4"/>
  <c r="Q25" i="9"/>
  <c r="C703" i="4"/>
  <c r="Q39" i="9"/>
  <c r="C701" i="4"/>
  <c r="Q32" i="9"/>
  <c r="C699" i="4"/>
  <c r="Q18" i="9"/>
  <c r="C697" i="4"/>
  <c r="Q17" i="9"/>
  <c r="C695" i="4"/>
  <c r="Q13" i="9"/>
  <c r="C693" i="4"/>
  <c r="Q11" i="9"/>
  <c r="C691" i="4"/>
  <c r="C689" i="4"/>
  <c r="M23" i="8"/>
  <c r="M26" i="8"/>
  <c r="C416" i="2"/>
  <c r="K23" i="8"/>
  <c r="K26" i="8"/>
  <c r="C414" i="2"/>
  <c r="I23" i="8"/>
  <c r="I26" i="8"/>
  <c r="C412" i="2"/>
  <c r="G23" i="8"/>
  <c r="G26" i="8"/>
  <c r="C410" i="2"/>
  <c r="E23" i="8"/>
  <c r="E26" i="8"/>
  <c r="C408" i="2"/>
  <c r="C23" i="8"/>
  <c r="C405" i="2"/>
  <c r="C658" i="4"/>
  <c r="C656" i="4"/>
  <c r="C654" i="4"/>
  <c r="C652" i="4"/>
  <c r="C650" i="4"/>
  <c r="C648" i="4"/>
  <c r="C646" i="4"/>
  <c r="C644" i="4"/>
  <c r="C642" i="4"/>
  <c r="C640" i="4"/>
  <c r="C638" i="4"/>
  <c r="C636" i="4"/>
  <c r="C634" i="4"/>
  <c r="C632" i="4"/>
  <c r="C630" i="4"/>
  <c r="C628" i="4"/>
  <c r="C626" i="4"/>
  <c r="C624" i="4"/>
  <c r="C622" i="4"/>
  <c r="L20" i="8"/>
  <c r="C376" i="2"/>
  <c r="J20" i="8"/>
  <c r="C374" i="2"/>
  <c r="H20" i="8"/>
  <c r="C372" i="2"/>
  <c r="F20" i="8"/>
  <c r="C370" i="2"/>
  <c r="D20" i="8"/>
  <c r="C367" i="2"/>
  <c r="C589" i="4"/>
  <c r="C587" i="4"/>
  <c r="C585" i="4"/>
  <c r="C583" i="4"/>
  <c r="C581" i="4"/>
  <c r="C579" i="4"/>
  <c r="C577" i="4"/>
  <c r="C575" i="4"/>
  <c r="C573" i="4"/>
  <c r="C571" i="4"/>
  <c r="C569" i="4"/>
  <c r="C567" i="4"/>
  <c r="C565" i="4"/>
  <c r="C563" i="4"/>
  <c r="C561" i="4"/>
  <c r="C559" i="4"/>
  <c r="C557" i="4"/>
  <c r="C555" i="4"/>
  <c r="K46" i="9"/>
  <c r="C553" i="4"/>
  <c r="M19" i="8"/>
  <c r="C337" i="2"/>
  <c r="K19" i="8"/>
  <c r="C335" i="2"/>
  <c r="I19" i="8"/>
  <c r="C333" i="2"/>
  <c r="G19" i="8"/>
  <c r="C331" i="2"/>
  <c r="E19" i="8"/>
  <c r="C329" i="2"/>
  <c r="C19" i="8"/>
  <c r="B19" i="8"/>
  <c r="C326" i="2"/>
  <c r="C522" i="4"/>
  <c r="C520" i="4"/>
  <c r="C518" i="4"/>
  <c r="C516" i="4"/>
  <c r="C514" i="4"/>
  <c r="C512" i="4"/>
  <c r="C510" i="4"/>
  <c r="C508" i="4"/>
  <c r="C506" i="4"/>
  <c r="C504" i="4"/>
  <c r="C502" i="4"/>
  <c r="C500" i="4"/>
  <c r="C498" i="4"/>
  <c r="C496" i="4"/>
  <c r="C494" i="4"/>
  <c r="C492" i="4"/>
  <c r="C490" i="4"/>
  <c r="C488" i="4"/>
  <c r="C486" i="4"/>
  <c r="L18" i="8"/>
  <c r="C297" i="2"/>
  <c r="J18" i="8"/>
  <c r="C295" i="2"/>
  <c r="H18" i="8"/>
  <c r="C293" i="2"/>
  <c r="F18" i="8"/>
  <c r="C291" i="2"/>
  <c r="D18" i="8"/>
  <c r="C288" i="2"/>
  <c r="C453" i="4"/>
  <c r="C451" i="4"/>
  <c r="C449" i="4"/>
  <c r="C447" i="4"/>
  <c r="C444" i="4"/>
  <c r="C440" i="4"/>
  <c r="C436" i="4"/>
  <c r="C432" i="4"/>
  <c r="C428" i="4"/>
  <c r="C424" i="4"/>
  <c r="C420" i="4"/>
  <c r="C445" i="4"/>
  <c r="C443" i="4"/>
  <c r="C441" i="4"/>
  <c r="C439" i="4"/>
  <c r="C437" i="4"/>
  <c r="C435" i="4"/>
  <c r="C433" i="4"/>
  <c r="C431" i="4"/>
  <c r="C429" i="4"/>
  <c r="C427" i="4"/>
  <c r="C425" i="4"/>
  <c r="C423" i="4"/>
  <c r="C421" i="4"/>
  <c r="C419" i="4"/>
  <c r="C417" i="4"/>
  <c r="B15" i="8"/>
  <c r="C385" i="4"/>
  <c r="C383" i="4"/>
  <c r="C381" i="4"/>
  <c r="C379" i="4"/>
  <c r="C377" i="4"/>
  <c r="C375" i="4"/>
  <c r="C373" i="4"/>
  <c r="C371" i="4"/>
  <c r="C369" i="4"/>
  <c r="C367" i="4"/>
  <c r="C365" i="4"/>
  <c r="C363" i="4"/>
  <c r="C361" i="4"/>
  <c r="C359" i="4"/>
  <c r="C357" i="4"/>
  <c r="C355" i="4"/>
  <c r="C353" i="4"/>
  <c r="C351" i="4"/>
  <c r="C349" i="4"/>
  <c r="C316" i="4"/>
  <c r="C314" i="4"/>
  <c r="C312" i="4"/>
  <c r="C310" i="4"/>
  <c r="C308" i="4"/>
  <c r="C306" i="4"/>
  <c r="C304" i="4"/>
  <c r="C302" i="4"/>
  <c r="C300" i="4"/>
  <c r="C298" i="4"/>
  <c r="C296" i="4"/>
  <c r="C294" i="4"/>
  <c r="C292" i="4"/>
  <c r="C290" i="4"/>
  <c r="C288" i="4"/>
  <c r="C286" i="4"/>
  <c r="C284" i="4"/>
  <c r="C282" i="4"/>
  <c r="C280" i="4"/>
  <c r="M16" i="8"/>
  <c r="K16" i="8"/>
  <c r="I16" i="8"/>
  <c r="G16" i="8"/>
  <c r="E16" i="8"/>
  <c r="B13" i="8"/>
  <c r="C16" i="8"/>
  <c r="C29" i="1"/>
  <c r="G8" i="1"/>
  <c r="C44" i="1"/>
  <c r="E8" i="1"/>
  <c r="C28" i="1"/>
  <c r="F8" i="1"/>
  <c r="C37" i="1"/>
  <c r="C259" i="2"/>
  <c r="C257" i="2"/>
  <c r="C255" i="2"/>
  <c r="C253" i="2"/>
  <c r="C251" i="2"/>
  <c r="C248" i="2"/>
  <c r="C219" i="2"/>
  <c r="C217" i="2"/>
  <c r="C215" i="2"/>
  <c r="C213" i="2"/>
  <c r="C210" i="2"/>
  <c r="C180" i="2"/>
  <c r="C178" i="2"/>
  <c r="C176" i="2"/>
  <c r="C174" i="2"/>
  <c r="C172" i="2"/>
  <c r="C169" i="2"/>
  <c r="C418" i="4"/>
  <c r="C384" i="4"/>
  <c r="C382" i="4"/>
  <c r="C380" i="4"/>
  <c r="C378" i="4"/>
  <c r="C376" i="4"/>
  <c r="C374" i="4"/>
  <c r="C372" i="4"/>
  <c r="C370" i="4"/>
  <c r="C368" i="4"/>
  <c r="C366" i="4"/>
  <c r="C364" i="4"/>
  <c r="C362" i="4"/>
  <c r="C360" i="4"/>
  <c r="C358" i="4"/>
  <c r="C356" i="4"/>
  <c r="C354" i="4"/>
  <c r="C352" i="4"/>
  <c r="C350" i="4"/>
  <c r="C348" i="4"/>
  <c r="B14" i="8"/>
  <c r="I28" i="9"/>
  <c r="C317" i="4"/>
  <c r="I45" i="9"/>
  <c r="C315" i="4"/>
  <c r="I43" i="9"/>
  <c r="C313" i="4"/>
  <c r="I37" i="9"/>
  <c r="C311" i="4"/>
  <c r="I42" i="9"/>
  <c r="C309" i="4"/>
  <c r="I30" i="9"/>
  <c r="C307" i="4"/>
  <c r="I21" i="9"/>
  <c r="C305" i="4"/>
  <c r="I35" i="9"/>
  <c r="C303" i="4"/>
  <c r="I19" i="9"/>
  <c r="C301" i="4"/>
  <c r="I34" i="9"/>
  <c r="C299" i="4"/>
  <c r="I36" i="9"/>
  <c r="C297" i="4"/>
  <c r="I20" i="9"/>
  <c r="C295" i="4"/>
  <c r="I24" i="9"/>
  <c r="C293" i="4"/>
  <c r="I26" i="9"/>
  <c r="C291" i="4"/>
  <c r="I14" i="9"/>
  <c r="C289" i="4"/>
  <c r="I15" i="9"/>
  <c r="C287" i="4"/>
  <c r="I38" i="9"/>
  <c r="C285" i="4"/>
  <c r="I12" i="9"/>
  <c r="C283" i="4"/>
  <c r="I10" i="9"/>
  <c r="C281" i="4"/>
  <c r="L16" i="8"/>
  <c r="J16" i="8"/>
  <c r="H16" i="8"/>
  <c r="F16" i="8"/>
  <c r="D16" i="8"/>
  <c r="C258" i="2"/>
  <c r="C256" i="2"/>
  <c r="C254" i="2"/>
  <c r="C252" i="2"/>
  <c r="C249" i="2"/>
  <c r="C220" i="2"/>
  <c r="C218" i="2"/>
  <c r="C216" i="2"/>
  <c r="C214" i="2"/>
  <c r="C212" i="2"/>
  <c r="C209" i="2"/>
  <c r="C179" i="2"/>
  <c r="C177" i="2"/>
  <c r="C175" i="2"/>
  <c r="C173" i="2"/>
  <c r="C170" i="2"/>
  <c r="C34" i="1"/>
  <c r="C40" i="1"/>
  <c r="C39" i="1"/>
  <c r="H8" i="1"/>
  <c r="L8" i="1"/>
  <c r="C178" i="4"/>
  <c r="C174" i="4"/>
  <c r="C170" i="4"/>
  <c r="C166" i="4"/>
  <c r="C138" i="1"/>
  <c r="C180" i="4"/>
  <c r="C176" i="4"/>
  <c r="C172" i="4"/>
  <c r="C168" i="4"/>
  <c r="C155" i="4"/>
  <c r="C153" i="4"/>
  <c r="C151" i="4"/>
  <c r="C149" i="4"/>
  <c r="C147" i="4"/>
  <c r="C145" i="4"/>
  <c r="E23" i="9"/>
  <c r="C111" i="4"/>
  <c r="E44" i="9"/>
  <c r="C109" i="4"/>
  <c r="E31" i="9"/>
  <c r="C107" i="4"/>
  <c r="E27" i="9"/>
  <c r="C105" i="4"/>
  <c r="E33" i="9"/>
  <c r="C103" i="4"/>
  <c r="E9" i="9"/>
  <c r="C101" i="4"/>
  <c r="E41" i="9"/>
  <c r="C99" i="4"/>
  <c r="E40" i="9"/>
  <c r="C97" i="4"/>
  <c r="E22" i="9"/>
  <c r="C95" i="4"/>
  <c r="E29" i="9"/>
  <c r="C93" i="4"/>
  <c r="E16" i="9"/>
  <c r="C91" i="4"/>
  <c r="E25" i="9"/>
  <c r="C89" i="4"/>
  <c r="C87" i="4"/>
  <c r="C85" i="4"/>
  <c r="C83" i="4"/>
  <c r="C81" i="4"/>
  <c r="C79" i="4"/>
  <c r="C77" i="4"/>
  <c r="C75" i="4"/>
  <c r="B8" i="8"/>
  <c r="C99" i="2"/>
  <c r="C97" i="2"/>
  <c r="C95" i="2"/>
  <c r="C93" i="2"/>
  <c r="C90" i="2"/>
  <c r="C60" i="2"/>
  <c r="C58" i="2"/>
  <c r="C56" i="2"/>
  <c r="C54" i="2"/>
  <c r="C52" i="2"/>
  <c r="C49" i="2"/>
  <c r="C164" i="4"/>
  <c r="C162" i="4"/>
  <c r="C160" i="4"/>
  <c r="C158" i="4"/>
  <c r="C156" i="4"/>
  <c r="C154" i="4"/>
  <c r="C152" i="4"/>
  <c r="C150" i="4"/>
  <c r="C148" i="4"/>
  <c r="C146" i="4"/>
  <c r="C46" i="9"/>
  <c r="C144" i="4"/>
  <c r="B9" i="8"/>
  <c r="C112" i="4"/>
  <c r="E28" i="9"/>
  <c r="C110" i="4"/>
  <c r="E45" i="9"/>
  <c r="C108" i="4"/>
  <c r="E43" i="9"/>
  <c r="C106" i="4"/>
  <c r="E37" i="9"/>
  <c r="C104" i="4"/>
  <c r="E42" i="9"/>
  <c r="C102" i="4"/>
  <c r="E30" i="9"/>
  <c r="C100" i="4"/>
  <c r="E21" i="9"/>
  <c r="C98" i="4"/>
  <c r="E35" i="9"/>
  <c r="C96" i="4"/>
  <c r="E19" i="9"/>
  <c r="C94" i="4"/>
  <c r="E34" i="9"/>
  <c r="C92" i="4"/>
  <c r="E36" i="9"/>
  <c r="C90" i="4"/>
  <c r="E20" i="9"/>
  <c r="C88" i="4"/>
  <c r="E24" i="9"/>
  <c r="C86" i="4"/>
  <c r="E26" i="9"/>
  <c r="C84" i="4"/>
  <c r="E14" i="9"/>
  <c r="C82" i="4"/>
  <c r="E15" i="9"/>
  <c r="C80" i="4"/>
  <c r="E38" i="9"/>
  <c r="C78" i="4"/>
  <c r="E12" i="9"/>
  <c r="C76" i="4"/>
  <c r="E10" i="9"/>
  <c r="C73" i="1"/>
  <c r="C100" i="2"/>
  <c r="C98" i="2"/>
  <c r="C96" i="2"/>
  <c r="C94" i="2"/>
  <c r="C92" i="2"/>
  <c r="C89" i="2"/>
  <c r="C59" i="2"/>
  <c r="C57" i="2"/>
  <c r="C55" i="2"/>
  <c r="C53" i="2"/>
  <c r="C50" i="2"/>
  <c r="C181" i="4"/>
  <c r="C179" i="4"/>
  <c r="C177" i="4"/>
  <c r="C175" i="4"/>
  <c r="C173" i="4"/>
  <c r="C171" i="4"/>
  <c r="C169" i="4"/>
  <c r="C167" i="4"/>
  <c r="C165" i="4"/>
  <c r="C163" i="4"/>
  <c r="C161" i="4"/>
  <c r="C159" i="4"/>
  <c r="C157" i="4"/>
  <c r="K42" i="3"/>
  <c r="L42" i="3"/>
  <c r="K9" i="3"/>
  <c r="L9" i="3"/>
  <c r="D133" i="2"/>
  <c r="E133" i="2"/>
  <c r="C141" i="2"/>
  <c r="K14" i="3"/>
  <c r="L14" i="3"/>
  <c r="H47" i="3"/>
  <c r="J33" i="3"/>
  <c r="K38" i="3"/>
  <c r="L38" i="3"/>
  <c r="C13" i="1"/>
  <c r="P250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M578" i="5"/>
  <c r="Y578" i="5"/>
  <c r="G578" i="5"/>
  <c r="S578" i="5"/>
  <c r="AE578" i="5"/>
  <c r="AH578" i="5"/>
  <c r="AB578" i="5"/>
  <c r="V578" i="5"/>
  <c r="P578" i="5"/>
  <c r="J578" i="5"/>
  <c r="D578" i="5"/>
  <c r="B578" i="5"/>
  <c r="M696" i="5"/>
  <c r="Y696" i="5"/>
  <c r="G696" i="5"/>
  <c r="S696" i="5"/>
  <c r="AE696" i="5"/>
  <c r="AH696" i="5"/>
  <c r="AB696" i="5"/>
  <c r="V696" i="5"/>
  <c r="P696" i="5"/>
  <c r="J696" i="5"/>
  <c r="D696" i="5"/>
  <c r="B696" i="5"/>
  <c r="D287" i="5"/>
  <c r="B287" i="5"/>
  <c r="G287" i="5"/>
  <c r="M287" i="5"/>
  <c r="P287" i="5"/>
  <c r="S287" i="5"/>
  <c r="Y287" i="5"/>
  <c r="AB287" i="5"/>
  <c r="AE287" i="5"/>
  <c r="V287" i="5"/>
  <c r="B461" i="5"/>
  <c r="J287" i="5"/>
  <c r="B344" i="5"/>
  <c r="B343" i="5"/>
  <c r="J308" i="3"/>
  <c r="J375" i="3"/>
  <c r="H412" i="3"/>
  <c r="B576" i="5"/>
  <c r="K36" i="3"/>
  <c r="L36" i="3"/>
  <c r="K39" i="3"/>
  <c r="L39" i="3"/>
  <c r="K15" i="3"/>
  <c r="L15" i="3"/>
  <c r="F47" i="5"/>
  <c r="AB50" i="5"/>
  <c r="AB49" i="5"/>
  <c r="J19" i="3"/>
  <c r="K17" i="3"/>
  <c r="L17" i="3"/>
  <c r="J34" i="3"/>
  <c r="J32" i="3"/>
  <c r="J16" i="3"/>
  <c r="K16" i="3"/>
  <c r="L16" i="3"/>
  <c r="J20" i="3"/>
  <c r="K21" i="3"/>
  <c r="L21" i="3"/>
  <c r="O47" i="5"/>
  <c r="X47" i="5"/>
  <c r="AG47" i="5"/>
  <c r="J23" i="3"/>
  <c r="B285" i="5"/>
  <c r="G345" i="5"/>
  <c r="M345" i="5"/>
  <c r="S345" i="5"/>
  <c r="Y345" i="5"/>
  <c r="AE345" i="5"/>
  <c r="M405" i="5"/>
  <c r="Y405" i="5"/>
  <c r="B518" i="5"/>
  <c r="B519" i="5"/>
  <c r="G520" i="5"/>
  <c r="S520" i="5"/>
  <c r="B636" i="5"/>
  <c r="B753" i="5"/>
  <c r="B754" i="5"/>
  <c r="G755" i="5"/>
  <c r="S755" i="5"/>
  <c r="J479" i="3"/>
  <c r="H516" i="3"/>
  <c r="B694" i="5"/>
  <c r="G285" i="5"/>
  <c r="M285" i="5"/>
  <c r="S285" i="5"/>
  <c r="Y285" i="5"/>
  <c r="AE285" i="5"/>
  <c r="D405" i="5"/>
  <c r="B405" i="5"/>
  <c r="J405" i="5"/>
  <c r="P405" i="5"/>
  <c r="V405" i="5"/>
  <c r="AB405" i="5"/>
  <c r="AH405" i="5"/>
  <c r="K374" i="3"/>
  <c r="L374" i="3"/>
  <c r="J412" i="3"/>
  <c r="G405" i="5"/>
  <c r="S405" i="5"/>
  <c r="AE405" i="5"/>
  <c r="G518" i="5"/>
  <c r="AE518" i="5"/>
  <c r="J516" i="3"/>
  <c r="K478" i="3"/>
  <c r="G753" i="5"/>
  <c r="AE753" i="5"/>
  <c r="G635" i="5"/>
  <c r="AE635" i="5"/>
  <c r="K580" i="3"/>
  <c r="L580" i="3"/>
  <c r="J618" i="3"/>
  <c r="N426" i="3"/>
  <c r="K464" i="3"/>
  <c r="L464" i="3"/>
  <c r="K18" i="3"/>
  <c r="L18" i="3"/>
  <c r="K40" i="3"/>
  <c r="L40" i="3"/>
  <c r="K43" i="3"/>
  <c r="L43" i="3"/>
  <c r="C47" i="5"/>
  <c r="G169" i="5"/>
  <c r="S169" i="5"/>
  <c r="AE169" i="5"/>
  <c r="M169" i="5"/>
  <c r="Y169" i="5"/>
  <c r="J169" i="5"/>
  <c r="V169" i="5"/>
  <c r="AH169" i="5"/>
  <c r="I47" i="5"/>
  <c r="D169" i="5"/>
  <c r="P169" i="5"/>
  <c r="AB169" i="5"/>
  <c r="J13" i="3"/>
  <c r="K12" i="3"/>
  <c r="L12" i="3"/>
  <c r="J41" i="3"/>
  <c r="K31" i="3"/>
  <c r="L31" i="3"/>
  <c r="J27" i="3"/>
  <c r="K20" i="3"/>
  <c r="L20" i="3"/>
  <c r="J37" i="3"/>
  <c r="J102" i="3"/>
  <c r="J46" i="3"/>
  <c r="K44" i="3"/>
  <c r="L44" i="3"/>
  <c r="D8" i="1"/>
  <c r="K30" i="3"/>
  <c r="L30" i="3"/>
  <c r="K24" i="3"/>
  <c r="L24" i="3"/>
  <c r="K45" i="3"/>
  <c r="L45" i="3"/>
  <c r="B47" i="5"/>
  <c r="B50" i="5"/>
  <c r="M50" i="5"/>
  <c r="M51" i="5"/>
  <c r="AB51" i="5"/>
  <c r="B108" i="5"/>
  <c r="B109" i="5"/>
  <c r="M108" i="5"/>
  <c r="Y108" i="5"/>
  <c r="J116" i="3"/>
  <c r="G153" i="3"/>
  <c r="J167" i="5"/>
  <c r="V167" i="5"/>
  <c r="AH167" i="5"/>
  <c r="S50" i="5"/>
  <c r="S51" i="5"/>
  <c r="G110" i="5"/>
  <c r="S108" i="5"/>
  <c r="AE110" i="5"/>
  <c r="B167" i="5"/>
  <c r="D167" i="5"/>
  <c r="P167" i="5"/>
  <c r="AB167" i="5"/>
  <c r="J29" i="3"/>
  <c r="J25" i="3"/>
  <c r="K22" i="3"/>
  <c r="L22" i="3"/>
  <c r="C15" i="1"/>
  <c r="M322" i="3"/>
  <c r="M360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9" i="3"/>
  <c r="M354" i="3"/>
  <c r="M358" i="3"/>
  <c r="M353" i="3"/>
  <c r="M357" i="3"/>
  <c r="K28" i="3"/>
  <c r="L28" i="3"/>
  <c r="M218" i="3"/>
  <c r="M256" i="3"/>
  <c r="M222" i="3"/>
  <c r="M226" i="3"/>
  <c r="M230" i="3"/>
  <c r="M234" i="3"/>
  <c r="M238" i="3"/>
  <c r="M242" i="3"/>
  <c r="M246" i="3"/>
  <c r="M250" i="3"/>
  <c r="M254" i="3"/>
  <c r="M219" i="3"/>
  <c r="M223" i="3"/>
  <c r="M227" i="3"/>
  <c r="M231" i="3"/>
  <c r="M235" i="3"/>
  <c r="M239" i="3"/>
  <c r="M243" i="3"/>
  <c r="M247" i="3"/>
  <c r="M251" i="3"/>
  <c r="K256" i="3"/>
  <c r="L256" i="3"/>
  <c r="M356" i="3"/>
  <c r="M478" i="3"/>
  <c r="M516" i="3"/>
  <c r="M479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355" i="3"/>
  <c r="K360" i="3"/>
  <c r="L360" i="3"/>
  <c r="M480" i="3"/>
  <c r="M481" i="3"/>
  <c r="M174" i="3"/>
  <c r="M172" i="3"/>
  <c r="M189" i="3"/>
  <c r="M179" i="3"/>
  <c r="M199" i="3"/>
  <c r="M184" i="3"/>
  <c r="M196" i="3"/>
  <c r="M204" i="3"/>
  <c r="M173" i="3"/>
  <c r="M177" i="3"/>
  <c r="M181" i="3"/>
  <c r="M185" i="3"/>
  <c r="M191" i="3"/>
  <c r="M198" i="3"/>
  <c r="M201" i="3"/>
  <c r="M168" i="3"/>
  <c r="M171" i="3"/>
  <c r="M180" i="3"/>
  <c r="M203" i="3"/>
  <c r="K205" i="3"/>
  <c r="L205" i="3"/>
  <c r="M170" i="3"/>
  <c r="M176" i="3"/>
  <c r="M192" i="3"/>
  <c r="M175" i="3"/>
  <c r="M178" i="3"/>
  <c r="M186" i="3"/>
  <c r="M197" i="3"/>
  <c r="M182" i="3"/>
  <c r="M188" i="3"/>
  <c r="M194" i="3"/>
  <c r="M202" i="3"/>
  <c r="M183" i="3"/>
  <c r="M187" i="3"/>
  <c r="M190" i="3"/>
  <c r="M193" i="3"/>
  <c r="M195" i="3"/>
  <c r="M200" i="3"/>
  <c r="M167" i="3"/>
  <c r="M136" i="3"/>
  <c r="M128" i="3"/>
  <c r="M144" i="3"/>
  <c r="M116" i="3"/>
  <c r="M124" i="3"/>
  <c r="M132" i="3"/>
  <c r="M140" i="3"/>
  <c r="M148" i="3"/>
  <c r="M118" i="3"/>
  <c r="M122" i="3"/>
  <c r="M126" i="3"/>
  <c r="M130" i="3"/>
  <c r="M134" i="3"/>
  <c r="M138" i="3"/>
  <c r="M142" i="3"/>
  <c r="M146" i="3"/>
  <c r="M150" i="3"/>
  <c r="M117" i="3"/>
  <c r="M119" i="3"/>
  <c r="M121" i="3"/>
  <c r="M123" i="3"/>
  <c r="M125" i="3"/>
  <c r="M127" i="3"/>
  <c r="M129" i="3"/>
  <c r="M131" i="3"/>
  <c r="M133" i="3"/>
  <c r="M135" i="3"/>
  <c r="M137" i="3"/>
  <c r="M139" i="3"/>
  <c r="M141" i="3"/>
  <c r="M143" i="3"/>
  <c r="M145" i="3"/>
  <c r="M147" i="3"/>
  <c r="M149" i="3"/>
  <c r="M152" i="3"/>
  <c r="M151" i="3"/>
  <c r="M64" i="3"/>
  <c r="M68" i="3"/>
  <c r="M72" i="3"/>
  <c r="M76" i="3"/>
  <c r="M80" i="3"/>
  <c r="M84" i="3"/>
  <c r="F47" i="3"/>
  <c r="M11" i="3"/>
  <c r="M91" i="3"/>
  <c r="M92" i="3"/>
  <c r="M93" i="3"/>
  <c r="M94" i="3"/>
  <c r="M95" i="3"/>
  <c r="M96" i="3"/>
  <c r="M97" i="3"/>
  <c r="M98" i="3"/>
  <c r="M99" i="3"/>
  <c r="M100" i="3"/>
  <c r="M101" i="3"/>
  <c r="K102" i="3"/>
  <c r="L102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M66" i="3"/>
  <c r="M70" i="3"/>
  <c r="M74" i="3"/>
  <c r="M78" i="3"/>
  <c r="M82" i="3"/>
  <c r="M86" i="3"/>
  <c r="M90" i="3"/>
  <c r="F223" i="2"/>
  <c r="F458" i="2"/>
  <c r="F485" i="2"/>
  <c r="F497" i="2"/>
  <c r="F328" i="2"/>
  <c r="F340" i="2"/>
  <c r="F250" i="2"/>
  <c r="F262" i="2"/>
  <c r="F407" i="2"/>
  <c r="F419" i="2"/>
  <c r="F143" i="2"/>
  <c r="F20" i="2"/>
  <c r="F22" i="2"/>
  <c r="F61" i="2"/>
  <c r="F63" i="2"/>
  <c r="C8" i="1"/>
  <c r="O15" i="1"/>
  <c r="G46" i="9"/>
  <c r="B16" i="8"/>
  <c r="D177" i="2"/>
  <c r="E177" i="2"/>
  <c r="D214" i="2"/>
  <c r="E214" i="2"/>
  <c r="D218" i="2"/>
  <c r="E218" i="2"/>
  <c r="D254" i="2"/>
  <c r="E254" i="2"/>
  <c r="D258" i="2"/>
  <c r="E258" i="2"/>
  <c r="D170" i="2"/>
  <c r="E170" i="2"/>
  <c r="D175" i="2"/>
  <c r="E175" i="2"/>
  <c r="D179" i="2"/>
  <c r="E179" i="2"/>
  <c r="C221" i="2"/>
  <c r="D221" i="2"/>
  <c r="E221" i="2"/>
  <c r="D212" i="2"/>
  <c r="E212" i="2"/>
  <c r="D216" i="2"/>
  <c r="E216" i="2"/>
  <c r="D220" i="2"/>
  <c r="E220" i="2"/>
  <c r="D252" i="2"/>
  <c r="E252" i="2"/>
  <c r="D256" i="2"/>
  <c r="E256" i="2"/>
  <c r="D169" i="2"/>
  <c r="E169" i="2"/>
  <c r="C171" i="2"/>
  <c r="D174" i="2"/>
  <c r="E174" i="2"/>
  <c r="D178" i="2"/>
  <c r="E178" i="2"/>
  <c r="D210" i="2"/>
  <c r="E210" i="2"/>
  <c r="D215" i="2"/>
  <c r="E215" i="2"/>
  <c r="D219" i="2"/>
  <c r="E219" i="2"/>
  <c r="D251" i="2"/>
  <c r="E251" i="2"/>
  <c r="C260" i="2"/>
  <c r="D260" i="2"/>
  <c r="E260" i="2"/>
  <c r="D255" i="2"/>
  <c r="E255" i="2"/>
  <c r="D259" i="2"/>
  <c r="E259" i="2"/>
  <c r="I8" i="9"/>
  <c r="F46" i="9"/>
  <c r="I11" i="9"/>
  <c r="I13" i="9"/>
  <c r="I17" i="9"/>
  <c r="I18" i="9"/>
  <c r="I32" i="9"/>
  <c r="I39" i="9"/>
  <c r="I25" i="9"/>
  <c r="I16" i="9"/>
  <c r="I29" i="9"/>
  <c r="R29" i="9"/>
  <c r="I22" i="9"/>
  <c r="I40" i="9"/>
  <c r="I41" i="9"/>
  <c r="I9" i="9"/>
  <c r="R9" i="9"/>
  <c r="I33" i="9"/>
  <c r="I27" i="9"/>
  <c r="I31" i="9"/>
  <c r="I44" i="9"/>
  <c r="R44" i="9"/>
  <c r="I23" i="9"/>
  <c r="C455" i="4"/>
  <c r="P418" i="4"/>
  <c r="P429" i="4"/>
  <c r="P437" i="4"/>
  <c r="P445" i="4"/>
  <c r="P432" i="4"/>
  <c r="P447" i="4"/>
  <c r="D21" i="8"/>
  <c r="F21" i="8"/>
  <c r="H21" i="8"/>
  <c r="J21" i="8"/>
  <c r="L21" i="8"/>
  <c r="M10" i="9"/>
  <c r="M12" i="9"/>
  <c r="M38" i="9"/>
  <c r="M15" i="9"/>
  <c r="M14" i="9"/>
  <c r="M26" i="9"/>
  <c r="M24" i="9"/>
  <c r="M20" i="9"/>
  <c r="R20" i="9"/>
  <c r="M36" i="9"/>
  <c r="M34" i="9"/>
  <c r="M19" i="9"/>
  <c r="M35" i="9"/>
  <c r="M21" i="9"/>
  <c r="M30" i="9"/>
  <c r="M42" i="9"/>
  <c r="M37" i="9"/>
  <c r="R37" i="9"/>
  <c r="M43" i="9"/>
  <c r="M45" i="9"/>
  <c r="M28" i="9"/>
  <c r="D367" i="2"/>
  <c r="E367" i="2"/>
  <c r="D370" i="2"/>
  <c r="E370" i="2"/>
  <c r="D372" i="2"/>
  <c r="E372" i="2"/>
  <c r="D374" i="2"/>
  <c r="E374" i="2"/>
  <c r="D376" i="2"/>
  <c r="E376" i="2"/>
  <c r="D405" i="2"/>
  <c r="E405" i="2"/>
  <c r="C407" i="2"/>
  <c r="D408" i="2"/>
  <c r="E408" i="2"/>
  <c r="C417" i="2"/>
  <c r="D417" i="2"/>
  <c r="E417" i="2"/>
  <c r="D410" i="2"/>
  <c r="E410" i="2"/>
  <c r="D412" i="2"/>
  <c r="E412" i="2"/>
  <c r="D414" i="2"/>
  <c r="E414" i="2"/>
  <c r="D416" i="2"/>
  <c r="E416" i="2"/>
  <c r="C727" i="4"/>
  <c r="P689" i="4"/>
  <c r="P703" i="4"/>
  <c r="P711" i="4"/>
  <c r="P719" i="4"/>
  <c r="P723" i="4"/>
  <c r="P725" i="4"/>
  <c r="B18" i="8"/>
  <c r="C21" i="8"/>
  <c r="E21" i="8"/>
  <c r="E28" i="8"/>
  <c r="G21" i="8"/>
  <c r="G28" i="8"/>
  <c r="I21" i="8"/>
  <c r="I28" i="8"/>
  <c r="K21" i="8"/>
  <c r="K28" i="8"/>
  <c r="M21" i="8"/>
  <c r="M28" i="8"/>
  <c r="M8" i="9"/>
  <c r="J46" i="9"/>
  <c r="M11" i="9"/>
  <c r="M13" i="9"/>
  <c r="M17" i="9"/>
  <c r="M18" i="9"/>
  <c r="M32" i="9"/>
  <c r="M39" i="9"/>
  <c r="M25" i="9"/>
  <c r="M16" i="9"/>
  <c r="M29" i="9"/>
  <c r="M22" i="9"/>
  <c r="M40" i="9"/>
  <c r="M41" i="9"/>
  <c r="M9" i="9"/>
  <c r="M33" i="9"/>
  <c r="M27" i="9"/>
  <c r="M31" i="9"/>
  <c r="M44" i="9"/>
  <c r="M23" i="9"/>
  <c r="B20" i="8"/>
  <c r="L46" i="9"/>
  <c r="D26" i="8"/>
  <c r="F26" i="8"/>
  <c r="H26" i="8"/>
  <c r="J26" i="8"/>
  <c r="L26" i="8"/>
  <c r="Q10" i="9"/>
  <c r="Q12" i="9"/>
  <c r="Q38" i="9"/>
  <c r="Q15" i="9"/>
  <c r="Q14" i="9"/>
  <c r="Q26" i="9"/>
  <c r="Q24" i="9"/>
  <c r="Q20" i="9"/>
  <c r="Q36" i="9"/>
  <c r="Q34" i="9"/>
  <c r="Q19" i="9"/>
  <c r="Q35" i="9"/>
  <c r="Q21" i="9"/>
  <c r="Q30" i="9"/>
  <c r="Q42" i="9"/>
  <c r="Q37" i="9"/>
  <c r="Q43" i="9"/>
  <c r="Q45" i="9"/>
  <c r="Q28" i="9"/>
  <c r="B24" i="8"/>
  <c r="O46" i="9"/>
  <c r="R15" i="9"/>
  <c r="R35" i="9"/>
  <c r="R25" i="9"/>
  <c r="R40" i="9"/>
  <c r="R27" i="9"/>
  <c r="D173" i="2"/>
  <c r="E173" i="2"/>
  <c r="D209" i="2"/>
  <c r="E209" i="2"/>
  <c r="C211" i="2"/>
  <c r="D249" i="2"/>
  <c r="E249" i="2"/>
  <c r="D28" i="8"/>
  <c r="C386" i="4"/>
  <c r="P348" i="4"/>
  <c r="D172" i="2"/>
  <c r="E172" i="2"/>
  <c r="C181" i="2"/>
  <c r="D181" i="2"/>
  <c r="E181" i="2"/>
  <c r="D176" i="2"/>
  <c r="E176" i="2"/>
  <c r="D180" i="2"/>
  <c r="E180" i="2"/>
  <c r="D213" i="2"/>
  <c r="E213" i="2"/>
  <c r="D217" i="2"/>
  <c r="E217" i="2"/>
  <c r="D248" i="2"/>
  <c r="E248" i="2"/>
  <c r="C250" i="2"/>
  <c r="D253" i="2"/>
  <c r="E253" i="2"/>
  <c r="D257" i="2"/>
  <c r="E257" i="2"/>
  <c r="C318" i="4"/>
  <c r="P283" i="4"/>
  <c r="P296" i="4"/>
  <c r="P312" i="4"/>
  <c r="P349" i="4"/>
  <c r="P353" i="4"/>
  <c r="P357" i="4"/>
  <c r="P361" i="4"/>
  <c r="P365" i="4"/>
  <c r="P369" i="4"/>
  <c r="P373" i="4"/>
  <c r="P377" i="4"/>
  <c r="P381" i="4"/>
  <c r="P385" i="4"/>
  <c r="H46" i="9"/>
  <c r="D288" i="2"/>
  <c r="E288" i="2"/>
  <c r="D291" i="2"/>
  <c r="E291" i="2"/>
  <c r="D293" i="2"/>
  <c r="E293" i="2"/>
  <c r="D295" i="2"/>
  <c r="E295" i="2"/>
  <c r="D297" i="2"/>
  <c r="E297" i="2"/>
  <c r="D326" i="2"/>
  <c r="E326" i="2"/>
  <c r="C328" i="2"/>
  <c r="D329" i="2"/>
  <c r="E329" i="2"/>
  <c r="C338" i="2"/>
  <c r="D338" i="2"/>
  <c r="E338" i="2"/>
  <c r="D331" i="2"/>
  <c r="E331" i="2"/>
  <c r="D333" i="2"/>
  <c r="E333" i="2"/>
  <c r="D335" i="2"/>
  <c r="E335" i="2"/>
  <c r="D337" i="2"/>
  <c r="E337" i="2"/>
  <c r="C591" i="4"/>
  <c r="P553" i="4"/>
  <c r="P579" i="4"/>
  <c r="B23" i="8"/>
  <c r="B26" i="8"/>
  <c r="C26" i="8"/>
  <c r="Q8" i="9"/>
  <c r="N46" i="9"/>
  <c r="D445" i="2"/>
  <c r="E445" i="2"/>
  <c r="D448" i="2"/>
  <c r="E448" i="2"/>
  <c r="D450" i="2"/>
  <c r="E450" i="2"/>
  <c r="D452" i="2"/>
  <c r="E452" i="2"/>
  <c r="D454" i="2"/>
  <c r="E454" i="2"/>
  <c r="D483" i="2"/>
  <c r="E483" i="2"/>
  <c r="C485" i="2"/>
  <c r="D486" i="2"/>
  <c r="E486" i="2"/>
  <c r="C495" i="2"/>
  <c r="D495" i="2"/>
  <c r="E495" i="2"/>
  <c r="D488" i="2"/>
  <c r="E488" i="2"/>
  <c r="D490" i="2"/>
  <c r="E490" i="2"/>
  <c r="D492" i="2"/>
  <c r="E492" i="2"/>
  <c r="D494" i="2"/>
  <c r="E494" i="2"/>
  <c r="C864" i="4"/>
  <c r="P826" i="4"/>
  <c r="P422" i="4"/>
  <c r="P426" i="4"/>
  <c r="P430" i="4"/>
  <c r="P434" i="4"/>
  <c r="P438" i="4"/>
  <c r="P442" i="4"/>
  <c r="P446" i="4"/>
  <c r="P448" i="4"/>
  <c r="P450" i="4"/>
  <c r="P452" i="4"/>
  <c r="P454" i="4"/>
  <c r="D287" i="2"/>
  <c r="E287" i="2"/>
  <c r="C289" i="2"/>
  <c r="C299" i="2"/>
  <c r="D299" i="2"/>
  <c r="E299" i="2"/>
  <c r="D290" i="2"/>
  <c r="E290" i="2"/>
  <c r="D292" i="2"/>
  <c r="E292" i="2"/>
  <c r="D294" i="2"/>
  <c r="E294" i="2"/>
  <c r="D296" i="2"/>
  <c r="E296" i="2"/>
  <c r="D298" i="2"/>
  <c r="E298" i="2"/>
  <c r="C523" i="4"/>
  <c r="P488" i="4"/>
  <c r="P501" i="4"/>
  <c r="P511" i="4"/>
  <c r="P519" i="4"/>
  <c r="D327" i="2"/>
  <c r="E327" i="2"/>
  <c r="D330" i="2"/>
  <c r="E330" i="2"/>
  <c r="D332" i="2"/>
  <c r="E332" i="2"/>
  <c r="D334" i="2"/>
  <c r="E334" i="2"/>
  <c r="D336" i="2"/>
  <c r="E336" i="2"/>
  <c r="P554" i="4"/>
  <c r="P556" i="4"/>
  <c r="P558" i="4"/>
  <c r="P560" i="4"/>
  <c r="P562" i="4"/>
  <c r="P564" i="4"/>
  <c r="P566" i="4"/>
  <c r="P568" i="4"/>
  <c r="P570" i="4"/>
  <c r="P572" i="4"/>
  <c r="P574" i="4"/>
  <c r="P576" i="4"/>
  <c r="P578" i="4"/>
  <c r="P580" i="4"/>
  <c r="P582" i="4"/>
  <c r="P584" i="4"/>
  <c r="P586" i="4"/>
  <c r="P588" i="4"/>
  <c r="P590" i="4"/>
  <c r="D366" i="2"/>
  <c r="E366" i="2"/>
  <c r="C368" i="2"/>
  <c r="C378" i="2"/>
  <c r="D378" i="2"/>
  <c r="E378" i="2"/>
  <c r="D369" i="2"/>
  <c r="E369" i="2"/>
  <c r="D371" i="2"/>
  <c r="E371" i="2"/>
  <c r="D373" i="2"/>
  <c r="E373" i="2"/>
  <c r="D375" i="2"/>
  <c r="E375" i="2"/>
  <c r="D377" i="2"/>
  <c r="E377" i="2"/>
  <c r="C659" i="4"/>
  <c r="P624" i="4"/>
  <c r="P635" i="4"/>
  <c r="P651" i="4"/>
  <c r="P655" i="4"/>
  <c r="D406" i="2"/>
  <c r="E406" i="2"/>
  <c r="D409" i="2"/>
  <c r="E409" i="2"/>
  <c r="D411" i="2"/>
  <c r="E411" i="2"/>
  <c r="D413" i="2"/>
  <c r="E413" i="2"/>
  <c r="D415" i="2"/>
  <c r="E415" i="2"/>
  <c r="P690" i="4"/>
  <c r="P692" i="4"/>
  <c r="P694" i="4"/>
  <c r="P696" i="4"/>
  <c r="P698" i="4"/>
  <c r="P700" i="4"/>
  <c r="P702" i="4"/>
  <c r="P704" i="4"/>
  <c r="P706" i="4"/>
  <c r="P708" i="4"/>
  <c r="P710" i="4"/>
  <c r="P712" i="4"/>
  <c r="P714" i="4"/>
  <c r="P716" i="4"/>
  <c r="P718" i="4"/>
  <c r="P720" i="4"/>
  <c r="P722" i="4"/>
  <c r="P724" i="4"/>
  <c r="P726" i="4"/>
  <c r="D444" i="2"/>
  <c r="E444" i="2"/>
  <c r="C446" i="2"/>
  <c r="C456" i="2"/>
  <c r="D456" i="2"/>
  <c r="E456" i="2"/>
  <c r="D447" i="2"/>
  <c r="E447" i="2"/>
  <c r="D449" i="2"/>
  <c r="E449" i="2"/>
  <c r="D451" i="2"/>
  <c r="E451" i="2"/>
  <c r="D453" i="2"/>
  <c r="E453" i="2"/>
  <c r="D455" i="2"/>
  <c r="E455" i="2"/>
  <c r="C796" i="4"/>
  <c r="P759" i="4"/>
  <c r="P788" i="4"/>
  <c r="D484" i="2"/>
  <c r="E484" i="2"/>
  <c r="D487" i="2"/>
  <c r="E487" i="2"/>
  <c r="D489" i="2"/>
  <c r="E489" i="2"/>
  <c r="D491" i="2"/>
  <c r="E491" i="2"/>
  <c r="D493" i="2"/>
  <c r="E493" i="2"/>
  <c r="O23" i="1"/>
  <c r="O31" i="1"/>
  <c r="O26" i="1"/>
  <c r="O10" i="1"/>
  <c r="O9" i="1"/>
  <c r="O25" i="1"/>
  <c r="O41" i="1"/>
  <c r="O46" i="1"/>
  <c r="O32" i="1"/>
  <c r="O29" i="1"/>
  <c r="O22" i="1"/>
  <c r="O44" i="1"/>
  <c r="O36" i="1"/>
  <c r="O12" i="1"/>
  <c r="O42" i="1"/>
  <c r="O35" i="1"/>
  <c r="O39" i="1"/>
  <c r="D50" i="2"/>
  <c r="E50" i="2"/>
  <c r="C9" i="2"/>
  <c r="D59" i="2"/>
  <c r="E59" i="2"/>
  <c r="C18" i="2"/>
  <c r="D96" i="2"/>
  <c r="E96" i="2"/>
  <c r="D53" i="2"/>
  <c r="E53" i="2"/>
  <c r="C12" i="2"/>
  <c r="D57" i="2"/>
  <c r="E57" i="2"/>
  <c r="C16" i="2"/>
  <c r="D89" i="2"/>
  <c r="E89" i="2"/>
  <c r="C91" i="2"/>
  <c r="D94" i="2"/>
  <c r="E94" i="2"/>
  <c r="D98" i="2"/>
  <c r="E98" i="2"/>
  <c r="O75" i="1"/>
  <c r="O77" i="1"/>
  <c r="O79" i="1"/>
  <c r="O81" i="1"/>
  <c r="O83" i="1"/>
  <c r="O85" i="1"/>
  <c r="O87" i="1"/>
  <c r="O89" i="1"/>
  <c r="O91" i="1"/>
  <c r="O93" i="1"/>
  <c r="O95" i="1"/>
  <c r="O97" i="1"/>
  <c r="O99" i="1"/>
  <c r="O101" i="1"/>
  <c r="O103" i="1"/>
  <c r="O105" i="1"/>
  <c r="O107" i="1"/>
  <c r="O109" i="1"/>
  <c r="O111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10" i="1"/>
  <c r="C182" i="4"/>
  <c r="P171" i="4"/>
  <c r="P162" i="4"/>
  <c r="D49" i="2"/>
  <c r="E49" i="2"/>
  <c r="C51" i="2"/>
  <c r="C8" i="2"/>
  <c r="D54" i="2"/>
  <c r="E54" i="2"/>
  <c r="C13" i="2"/>
  <c r="D58" i="2"/>
  <c r="E58" i="2"/>
  <c r="C17" i="2"/>
  <c r="D90" i="2"/>
  <c r="E90" i="2"/>
  <c r="D95" i="2"/>
  <c r="E95" i="2"/>
  <c r="D99" i="2"/>
  <c r="E99" i="2"/>
  <c r="C113" i="4"/>
  <c r="P76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45" i="4"/>
  <c r="P147" i="4"/>
  <c r="P149" i="4"/>
  <c r="P151" i="4"/>
  <c r="P153" i="4"/>
  <c r="P155" i="4"/>
  <c r="P168" i="4"/>
  <c r="P172" i="4"/>
  <c r="P176" i="4"/>
  <c r="P180" i="4"/>
  <c r="O139" i="1"/>
  <c r="O141" i="1"/>
  <c r="O143" i="1"/>
  <c r="O145" i="1"/>
  <c r="O147" i="1"/>
  <c r="O149" i="1"/>
  <c r="O151" i="1"/>
  <c r="O153" i="1"/>
  <c r="O155" i="1"/>
  <c r="O157" i="1"/>
  <c r="O159" i="1"/>
  <c r="O140" i="1"/>
  <c r="O142" i="1"/>
  <c r="O144" i="1"/>
  <c r="O146" i="1"/>
  <c r="O148" i="1"/>
  <c r="O150" i="1"/>
  <c r="O152" i="1"/>
  <c r="O154" i="1"/>
  <c r="O156" i="1"/>
  <c r="O158" i="1"/>
  <c r="O160" i="1"/>
  <c r="O162" i="1"/>
  <c r="O164" i="1"/>
  <c r="O166" i="1"/>
  <c r="O168" i="1"/>
  <c r="O170" i="1"/>
  <c r="O172" i="1"/>
  <c r="O174" i="1"/>
  <c r="O176" i="1"/>
  <c r="O163" i="1"/>
  <c r="O167" i="1"/>
  <c r="O171" i="1"/>
  <c r="O175" i="1"/>
  <c r="O161" i="1"/>
  <c r="O165" i="1"/>
  <c r="O169" i="1"/>
  <c r="O173" i="1"/>
  <c r="O21" i="1"/>
  <c r="P159" i="4"/>
  <c r="P167" i="4"/>
  <c r="P179" i="4"/>
  <c r="D55" i="2"/>
  <c r="E55" i="2"/>
  <c r="C14" i="2"/>
  <c r="C101" i="2"/>
  <c r="D101" i="2"/>
  <c r="E101" i="2"/>
  <c r="D92" i="2"/>
  <c r="E92" i="2"/>
  <c r="D100" i="2"/>
  <c r="E100" i="2"/>
  <c r="P160" i="4"/>
  <c r="P164" i="4"/>
  <c r="D52" i="2"/>
  <c r="E52" i="2"/>
  <c r="C61" i="2"/>
  <c r="D61" i="2"/>
  <c r="E61" i="2"/>
  <c r="C11" i="2"/>
  <c r="D56" i="2"/>
  <c r="E56" i="2"/>
  <c r="C15" i="2"/>
  <c r="D60" i="2"/>
  <c r="E60" i="2"/>
  <c r="C19" i="2"/>
  <c r="D93" i="2"/>
  <c r="E93" i="2"/>
  <c r="D97" i="2"/>
  <c r="E97" i="2"/>
  <c r="B11" i="8"/>
  <c r="B46" i="9"/>
  <c r="E8" i="9"/>
  <c r="E11" i="9"/>
  <c r="E13" i="9"/>
  <c r="E17" i="9"/>
  <c r="E18" i="9"/>
  <c r="E32" i="9"/>
  <c r="E39" i="9"/>
  <c r="P166" i="4"/>
  <c r="P170" i="4"/>
  <c r="P174" i="4"/>
  <c r="P178" i="4"/>
  <c r="O37" i="1"/>
  <c r="R32" i="9"/>
  <c r="R17" i="9"/>
  <c r="R11" i="9"/>
  <c r="Q46" i="9"/>
  <c r="K37" i="3"/>
  <c r="L37" i="3"/>
  <c r="K34" i="3"/>
  <c r="L34" i="3"/>
  <c r="K29" i="3"/>
  <c r="L29" i="3"/>
  <c r="K25" i="3"/>
  <c r="L25" i="3"/>
  <c r="K26" i="3"/>
  <c r="L26" i="3"/>
  <c r="K41" i="3"/>
  <c r="L41" i="3"/>
  <c r="K23" i="3"/>
  <c r="L23" i="3"/>
  <c r="K19" i="3"/>
  <c r="L19" i="3"/>
  <c r="K33" i="3"/>
  <c r="L33" i="3"/>
  <c r="K46" i="3"/>
  <c r="L46" i="3"/>
  <c r="K27" i="3"/>
  <c r="L27" i="3"/>
  <c r="K32" i="3"/>
  <c r="L32" i="3"/>
  <c r="K35" i="3"/>
  <c r="L35" i="3"/>
  <c r="K13" i="3"/>
  <c r="L13" i="3"/>
  <c r="D141" i="2"/>
  <c r="E141" i="2"/>
  <c r="C143" i="2"/>
  <c r="O14" i="1"/>
  <c r="O11" i="1"/>
  <c r="O18" i="1"/>
  <c r="O16" i="1"/>
  <c r="O24" i="1"/>
  <c r="O19" i="1"/>
  <c r="O20" i="1"/>
  <c r="O38" i="1"/>
  <c r="O45" i="1"/>
  <c r="O13" i="1"/>
  <c r="O28" i="1"/>
  <c r="O30" i="1"/>
  <c r="O33" i="1"/>
  <c r="O17" i="1"/>
  <c r="O40" i="1"/>
  <c r="O34" i="1"/>
  <c r="O43" i="1"/>
  <c r="O27" i="1"/>
  <c r="N478" i="3"/>
  <c r="N516" i="3"/>
  <c r="N480" i="3"/>
  <c r="N515" i="3"/>
  <c r="N513" i="3"/>
  <c r="N511" i="3"/>
  <c r="N509" i="3"/>
  <c r="N507" i="3"/>
  <c r="N505" i="3"/>
  <c r="N503" i="3"/>
  <c r="N501" i="3"/>
  <c r="N499" i="3"/>
  <c r="N497" i="3"/>
  <c r="N495" i="3"/>
  <c r="N493" i="3"/>
  <c r="N491" i="3"/>
  <c r="N489" i="3"/>
  <c r="N487" i="3"/>
  <c r="N485" i="3"/>
  <c r="N483" i="3"/>
  <c r="N481" i="3"/>
  <c r="N514" i="3"/>
  <c r="N512" i="3"/>
  <c r="N510" i="3"/>
  <c r="N508" i="3"/>
  <c r="N506" i="3"/>
  <c r="N504" i="3"/>
  <c r="N502" i="3"/>
  <c r="N500" i="3"/>
  <c r="N498" i="3"/>
  <c r="N496" i="3"/>
  <c r="N494" i="3"/>
  <c r="N492" i="3"/>
  <c r="N490" i="3"/>
  <c r="N488" i="3"/>
  <c r="N486" i="3"/>
  <c r="N484" i="3"/>
  <c r="N482" i="3"/>
  <c r="N374" i="3"/>
  <c r="N412" i="3"/>
  <c r="K412" i="3"/>
  <c r="L412" i="3"/>
  <c r="N411" i="3"/>
  <c r="N409" i="3"/>
  <c r="N407" i="3"/>
  <c r="N405" i="3"/>
  <c r="N403" i="3"/>
  <c r="N401" i="3"/>
  <c r="N399" i="3"/>
  <c r="N397" i="3"/>
  <c r="N395" i="3"/>
  <c r="N393" i="3"/>
  <c r="N391" i="3"/>
  <c r="N389" i="3"/>
  <c r="N387" i="3"/>
  <c r="N385" i="3"/>
  <c r="N383" i="3"/>
  <c r="N381" i="3"/>
  <c r="N379" i="3"/>
  <c r="N377" i="3"/>
  <c r="N410" i="3"/>
  <c r="N408" i="3"/>
  <c r="N406" i="3"/>
  <c r="N404" i="3"/>
  <c r="N402" i="3"/>
  <c r="N400" i="3"/>
  <c r="N398" i="3"/>
  <c r="N396" i="3"/>
  <c r="N394" i="3"/>
  <c r="N392" i="3"/>
  <c r="N390" i="3"/>
  <c r="N388" i="3"/>
  <c r="N386" i="3"/>
  <c r="N384" i="3"/>
  <c r="N382" i="3"/>
  <c r="N380" i="3"/>
  <c r="N378" i="3"/>
  <c r="N376" i="3"/>
  <c r="M637" i="5"/>
  <c r="Y637" i="5"/>
  <c r="AH637" i="5"/>
  <c r="AB637" i="5"/>
  <c r="V637" i="5"/>
  <c r="P637" i="5"/>
  <c r="J637" i="5"/>
  <c r="D637" i="5"/>
  <c r="B637" i="5"/>
  <c r="N270" i="3"/>
  <c r="N308" i="3"/>
  <c r="N272" i="3"/>
  <c r="N274" i="3"/>
  <c r="N276" i="3"/>
  <c r="N278" i="3"/>
  <c r="N280" i="3"/>
  <c r="N282" i="3"/>
  <c r="N284" i="3"/>
  <c r="N286" i="3"/>
  <c r="N288" i="3"/>
  <c r="N290" i="3"/>
  <c r="N307" i="3"/>
  <c r="N305" i="3"/>
  <c r="N303" i="3"/>
  <c r="N301" i="3"/>
  <c r="N299" i="3"/>
  <c r="N297" i="3"/>
  <c r="N295" i="3"/>
  <c r="N293" i="3"/>
  <c r="N291" i="3"/>
  <c r="N271" i="3"/>
  <c r="N273" i="3"/>
  <c r="N275" i="3"/>
  <c r="N277" i="3"/>
  <c r="N279" i="3"/>
  <c r="N281" i="3"/>
  <c r="N283" i="3"/>
  <c r="N285" i="3"/>
  <c r="N287" i="3"/>
  <c r="N289" i="3"/>
  <c r="K308" i="3"/>
  <c r="L308" i="3"/>
  <c r="N306" i="3"/>
  <c r="N304" i="3"/>
  <c r="N302" i="3"/>
  <c r="N300" i="3"/>
  <c r="N298" i="3"/>
  <c r="N296" i="3"/>
  <c r="N294" i="3"/>
  <c r="N292" i="3"/>
  <c r="G637" i="5"/>
  <c r="K618" i="3"/>
  <c r="L618" i="3"/>
  <c r="N617" i="3"/>
  <c r="N615" i="3"/>
  <c r="N613" i="3"/>
  <c r="N611" i="3"/>
  <c r="N609" i="3"/>
  <c r="N607" i="3"/>
  <c r="N605" i="3"/>
  <c r="N603" i="3"/>
  <c r="N601" i="3"/>
  <c r="N599" i="3"/>
  <c r="N597" i="3"/>
  <c r="N595" i="3"/>
  <c r="N593" i="3"/>
  <c r="N591" i="3"/>
  <c r="N589" i="3"/>
  <c r="N587" i="3"/>
  <c r="N585" i="3"/>
  <c r="N583" i="3"/>
  <c r="N581" i="3"/>
  <c r="N616" i="3"/>
  <c r="N614" i="3"/>
  <c r="N612" i="3"/>
  <c r="N610" i="3"/>
  <c r="N608" i="3"/>
  <c r="N606" i="3"/>
  <c r="N604" i="3"/>
  <c r="N602" i="3"/>
  <c r="N600" i="3"/>
  <c r="N598" i="3"/>
  <c r="N596" i="3"/>
  <c r="N594" i="3"/>
  <c r="N592" i="3"/>
  <c r="N590" i="3"/>
  <c r="N588" i="3"/>
  <c r="N586" i="3"/>
  <c r="N584" i="3"/>
  <c r="N582" i="3"/>
  <c r="N580" i="3"/>
  <c r="N618" i="3"/>
  <c r="L478" i="3"/>
  <c r="K479" i="3"/>
  <c r="L479" i="3"/>
  <c r="N479" i="3"/>
  <c r="M755" i="5"/>
  <c r="Y755" i="5"/>
  <c r="J755" i="5"/>
  <c r="D755" i="5"/>
  <c r="B755" i="5"/>
  <c r="AH755" i="5"/>
  <c r="AB755" i="5"/>
  <c r="V755" i="5"/>
  <c r="P755" i="5"/>
  <c r="S637" i="5"/>
  <c r="B635" i="5"/>
  <c r="M520" i="5"/>
  <c r="Y520" i="5"/>
  <c r="D520" i="5"/>
  <c r="B520" i="5"/>
  <c r="AH520" i="5"/>
  <c r="AB520" i="5"/>
  <c r="V520" i="5"/>
  <c r="P520" i="5"/>
  <c r="J520" i="5"/>
  <c r="K375" i="3"/>
  <c r="L375" i="3"/>
  <c r="N375" i="3"/>
  <c r="AE755" i="5"/>
  <c r="AE637" i="5"/>
  <c r="AE520" i="5"/>
  <c r="J345" i="5"/>
  <c r="V345" i="5"/>
  <c r="AH345" i="5"/>
  <c r="D345" i="5"/>
  <c r="B345" i="5"/>
  <c r="AB345" i="5"/>
  <c r="P345" i="5"/>
  <c r="M462" i="5"/>
  <c r="Y462" i="5"/>
  <c r="G462" i="5"/>
  <c r="S462" i="5"/>
  <c r="AE462" i="5"/>
  <c r="AH462" i="5"/>
  <c r="AB462" i="5"/>
  <c r="V462" i="5"/>
  <c r="P462" i="5"/>
  <c r="J462" i="5"/>
  <c r="D462" i="5"/>
  <c r="B462" i="5"/>
  <c r="B460" i="5"/>
  <c r="J11" i="3"/>
  <c r="K11" i="3"/>
  <c r="L11" i="3"/>
  <c r="G47" i="3"/>
  <c r="J110" i="5"/>
  <c r="V110" i="5"/>
  <c r="AH110" i="5"/>
  <c r="D110" i="5"/>
  <c r="P110" i="5"/>
  <c r="AB110" i="5"/>
  <c r="Y51" i="5"/>
  <c r="P51" i="5"/>
  <c r="V51" i="5"/>
  <c r="AE51" i="5"/>
  <c r="D51" i="5"/>
  <c r="G51" i="5"/>
  <c r="J51" i="5"/>
  <c r="AH51" i="5"/>
  <c r="N64" i="3"/>
  <c r="N68" i="3"/>
  <c r="N72" i="3"/>
  <c r="N76" i="3"/>
  <c r="N80" i="3"/>
  <c r="N84" i="3"/>
  <c r="N88" i="3"/>
  <c r="N94" i="3"/>
  <c r="N92" i="3"/>
  <c r="N100" i="3"/>
  <c r="N101" i="3"/>
  <c r="N97" i="3"/>
  <c r="N93" i="3"/>
  <c r="N87" i="3"/>
  <c r="N83" i="3"/>
  <c r="N79" i="3"/>
  <c r="N75" i="3"/>
  <c r="N71" i="3"/>
  <c r="N67" i="3"/>
  <c r="N99" i="3"/>
  <c r="N95" i="3"/>
  <c r="N91" i="3"/>
  <c r="N66" i="3"/>
  <c r="N70" i="3"/>
  <c r="N74" i="3"/>
  <c r="N78" i="3"/>
  <c r="N82" i="3"/>
  <c r="N86" i="3"/>
  <c r="N90" i="3"/>
  <c r="N98" i="3"/>
  <c r="N96" i="3"/>
  <c r="N89" i="3"/>
  <c r="N85" i="3"/>
  <c r="N81" i="3"/>
  <c r="N77" i="3"/>
  <c r="N73" i="3"/>
  <c r="N69" i="3"/>
  <c r="N65" i="3"/>
  <c r="S110" i="5"/>
  <c r="Y110" i="5"/>
  <c r="M49" i="5"/>
  <c r="P152" i="4"/>
  <c r="S49" i="5"/>
  <c r="K116" i="3"/>
  <c r="L116" i="3"/>
  <c r="J153" i="3"/>
  <c r="B169" i="5"/>
  <c r="M110" i="5"/>
  <c r="B49" i="5"/>
  <c r="P772" i="4"/>
  <c r="P643" i="4"/>
  <c r="P627" i="4"/>
  <c r="P587" i="4"/>
  <c r="P567" i="4"/>
  <c r="P695" i="4"/>
  <c r="P515" i="4"/>
  <c r="P507" i="4"/>
  <c r="P493" i="4"/>
  <c r="P304" i="4"/>
  <c r="P288" i="4"/>
  <c r="P380" i="4"/>
  <c r="P451" i="4"/>
  <c r="P440" i="4"/>
  <c r="P424" i="4"/>
  <c r="P441" i="4"/>
  <c r="P433" i="4"/>
  <c r="P425" i="4"/>
  <c r="P156" i="4"/>
  <c r="P148" i="4"/>
  <c r="M205" i="3"/>
  <c r="M153" i="3"/>
  <c r="M39" i="3"/>
  <c r="M41" i="3"/>
  <c r="M10" i="3"/>
  <c r="M12" i="3"/>
  <c r="M15" i="3"/>
  <c r="M18" i="3"/>
  <c r="M20" i="3"/>
  <c r="M22" i="3"/>
  <c r="M24" i="3"/>
  <c r="M28" i="3"/>
  <c r="M31" i="3"/>
  <c r="M37" i="3"/>
  <c r="M45" i="3"/>
  <c r="M33" i="3"/>
  <c r="M17" i="3"/>
  <c r="M43" i="3"/>
  <c r="M13" i="3"/>
  <c r="M35" i="3"/>
  <c r="M27" i="3"/>
  <c r="M23" i="3"/>
  <c r="M21" i="3"/>
  <c r="M16" i="3"/>
  <c r="M44" i="3"/>
  <c r="M42" i="3"/>
  <c r="M36" i="3"/>
  <c r="M34" i="3"/>
  <c r="M9" i="3"/>
  <c r="M29" i="3"/>
  <c r="M25" i="3"/>
  <c r="M46" i="3"/>
  <c r="M38" i="3"/>
  <c r="M32" i="3"/>
  <c r="M19" i="3"/>
  <c r="M40" i="3"/>
  <c r="M30" i="3"/>
  <c r="M26" i="3"/>
  <c r="M14" i="3"/>
  <c r="M102" i="3"/>
  <c r="R45" i="9"/>
  <c r="R30" i="9"/>
  <c r="R34" i="9"/>
  <c r="R26" i="9"/>
  <c r="R12" i="9"/>
  <c r="L28" i="8"/>
  <c r="P421" i="4"/>
  <c r="P780" i="4"/>
  <c r="P764" i="4"/>
  <c r="P657" i="4"/>
  <c r="P653" i="4"/>
  <c r="P647" i="4"/>
  <c r="P639" i="4"/>
  <c r="P631" i="4"/>
  <c r="P623" i="4"/>
  <c r="P521" i="4"/>
  <c r="P517" i="4"/>
  <c r="P513" i="4"/>
  <c r="P509" i="4"/>
  <c r="P505" i="4"/>
  <c r="P497" i="4"/>
  <c r="P489" i="4"/>
  <c r="P583" i="4"/>
  <c r="P575" i="4"/>
  <c r="P559" i="4"/>
  <c r="P364" i="4"/>
  <c r="R39" i="9"/>
  <c r="R18" i="9"/>
  <c r="R13" i="9"/>
  <c r="P383" i="4"/>
  <c r="P379" i="4"/>
  <c r="P375" i="4"/>
  <c r="P371" i="4"/>
  <c r="P367" i="4"/>
  <c r="P363" i="4"/>
  <c r="P359" i="4"/>
  <c r="P355" i="4"/>
  <c r="P351" i="4"/>
  <c r="P372" i="4"/>
  <c r="P356" i="4"/>
  <c r="P503" i="4"/>
  <c r="P499" i="4"/>
  <c r="P495" i="4"/>
  <c r="P491" i="4"/>
  <c r="P487" i="4"/>
  <c r="P485" i="4"/>
  <c r="P571" i="4"/>
  <c r="P563" i="4"/>
  <c r="P555" i="4"/>
  <c r="P715" i="4"/>
  <c r="P707" i="4"/>
  <c r="P699" i="4"/>
  <c r="P691" i="4"/>
  <c r="H28" i="8"/>
  <c r="R23" i="9"/>
  <c r="R31" i="9"/>
  <c r="R33" i="9"/>
  <c r="R41" i="9"/>
  <c r="R22" i="9"/>
  <c r="R16" i="9"/>
  <c r="P792" i="4"/>
  <c r="P784" i="4"/>
  <c r="P776" i="4"/>
  <c r="P768" i="4"/>
  <c r="P760" i="4"/>
  <c r="P649" i="4"/>
  <c r="P645" i="4"/>
  <c r="P641" i="4"/>
  <c r="P637" i="4"/>
  <c r="P633" i="4"/>
  <c r="P629" i="4"/>
  <c r="P625" i="4"/>
  <c r="P621" i="4"/>
  <c r="P316" i="4"/>
  <c r="P308" i="4"/>
  <c r="P300" i="4"/>
  <c r="P292" i="4"/>
  <c r="P284" i="4"/>
  <c r="P384" i="4"/>
  <c r="P376" i="4"/>
  <c r="P368" i="4"/>
  <c r="P360" i="4"/>
  <c r="P352" i="4"/>
  <c r="C28" i="8"/>
  <c r="R28" i="9"/>
  <c r="R43" i="9"/>
  <c r="R42" i="9"/>
  <c r="R21" i="9"/>
  <c r="R19" i="9"/>
  <c r="R36" i="9"/>
  <c r="R24" i="9"/>
  <c r="R14" i="9"/>
  <c r="R38" i="9"/>
  <c r="R10" i="9"/>
  <c r="J28" i="8"/>
  <c r="F28" i="8"/>
  <c r="P453" i="4"/>
  <c r="P449" i="4"/>
  <c r="P444" i="4"/>
  <c r="P436" i="4"/>
  <c r="P428" i="4"/>
  <c r="P420" i="4"/>
  <c r="P443" i="4"/>
  <c r="P439" i="4"/>
  <c r="P435" i="4"/>
  <c r="P431" i="4"/>
  <c r="P427" i="4"/>
  <c r="P423" i="4"/>
  <c r="P419" i="4"/>
  <c r="P417" i="4"/>
  <c r="Q553" i="4"/>
  <c r="Q554" i="4"/>
  <c r="Q555" i="4"/>
  <c r="Q556" i="4"/>
  <c r="P591" i="4"/>
  <c r="Q689" i="4"/>
  <c r="Q690" i="4"/>
  <c r="Q691" i="4"/>
  <c r="Q692" i="4"/>
  <c r="P727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864" i="4"/>
  <c r="P386" i="4"/>
  <c r="Q348" i="4"/>
  <c r="Q349" i="4"/>
  <c r="P794" i="4"/>
  <c r="P790" i="4"/>
  <c r="P786" i="4"/>
  <c r="P782" i="4"/>
  <c r="P778" i="4"/>
  <c r="P774" i="4"/>
  <c r="P770" i="4"/>
  <c r="P766" i="4"/>
  <c r="P762" i="4"/>
  <c r="P758" i="4"/>
  <c r="D368" i="2"/>
  <c r="E368" i="2"/>
  <c r="C380" i="2"/>
  <c r="P793" i="4"/>
  <c r="P789" i="4"/>
  <c r="P785" i="4"/>
  <c r="P781" i="4"/>
  <c r="P777" i="4"/>
  <c r="P773" i="4"/>
  <c r="P769" i="4"/>
  <c r="P765" i="4"/>
  <c r="P761" i="4"/>
  <c r="P589" i="4"/>
  <c r="P585" i="4"/>
  <c r="P581" i="4"/>
  <c r="P577" i="4"/>
  <c r="P573" i="4"/>
  <c r="P569" i="4"/>
  <c r="P565" i="4"/>
  <c r="P561" i="4"/>
  <c r="P557" i="4"/>
  <c r="D328" i="2"/>
  <c r="E328" i="2"/>
  <c r="C340" i="2"/>
  <c r="P522" i="4"/>
  <c r="P518" i="4"/>
  <c r="P514" i="4"/>
  <c r="P510" i="4"/>
  <c r="P506" i="4"/>
  <c r="P502" i="4"/>
  <c r="P498" i="4"/>
  <c r="P494" i="4"/>
  <c r="P490" i="4"/>
  <c r="P486" i="4"/>
  <c r="P314" i="4"/>
  <c r="P310" i="4"/>
  <c r="P306" i="4"/>
  <c r="P302" i="4"/>
  <c r="P298" i="4"/>
  <c r="P294" i="4"/>
  <c r="P290" i="4"/>
  <c r="P286" i="4"/>
  <c r="P282" i="4"/>
  <c r="P280" i="4"/>
  <c r="D250" i="2"/>
  <c r="E250" i="2"/>
  <c r="C262" i="2"/>
  <c r="P382" i="4"/>
  <c r="P378" i="4"/>
  <c r="P374" i="4"/>
  <c r="P370" i="4"/>
  <c r="P366" i="4"/>
  <c r="P362" i="4"/>
  <c r="P358" i="4"/>
  <c r="P354" i="4"/>
  <c r="P350" i="4"/>
  <c r="M46" i="9"/>
  <c r="P721" i="4"/>
  <c r="P717" i="4"/>
  <c r="P713" i="4"/>
  <c r="P709" i="4"/>
  <c r="P705" i="4"/>
  <c r="P701" i="4"/>
  <c r="P697" i="4"/>
  <c r="P693" i="4"/>
  <c r="D407" i="2"/>
  <c r="E407" i="2"/>
  <c r="C419" i="2"/>
  <c r="P658" i="4"/>
  <c r="P654" i="4"/>
  <c r="P650" i="4"/>
  <c r="P646" i="4"/>
  <c r="P642" i="4"/>
  <c r="P638" i="4"/>
  <c r="P634" i="4"/>
  <c r="P630" i="4"/>
  <c r="P626" i="4"/>
  <c r="P622" i="4"/>
  <c r="P317" i="4"/>
  <c r="P313" i="4"/>
  <c r="P309" i="4"/>
  <c r="P305" i="4"/>
  <c r="P301" i="4"/>
  <c r="P297" i="4"/>
  <c r="P293" i="4"/>
  <c r="P289" i="4"/>
  <c r="P285" i="4"/>
  <c r="P281" i="4"/>
  <c r="D446" i="2"/>
  <c r="E446" i="2"/>
  <c r="C458" i="2"/>
  <c r="Q621" i="4"/>
  <c r="Q622" i="4"/>
  <c r="Q623" i="4"/>
  <c r="Q624" i="4"/>
  <c r="Q625" i="4"/>
  <c r="P659" i="4"/>
  <c r="Q485" i="4"/>
  <c r="Q486" i="4"/>
  <c r="Q487" i="4"/>
  <c r="Q488" i="4"/>
  <c r="Q489" i="4"/>
  <c r="Q490" i="4"/>
  <c r="Q491" i="4"/>
  <c r="P523" i="4"/>
  <c r="D289" i="2"/>
  <c r="E289" i="2"/>
  <c r="C301" i="2"/>
  <c r="D485" i="2"/>
  <c r="E485" i="2"/>
  <c r="C497" i="2"/>
  <c r="P795" i="4"/>
  <c r="P791" i="4"/>
  <c r="P787" i="4"/>
  <c r="P783" i="4"/>
  <c r="P779" i="4"/>
  <c r="P775" i="4"/>
  <c r="P771" i="4"/>
  <c r="P767" i="4"/>
  <c r="P763" i="4"/>
  <c r="P520" i="4"/>
  <c r="P516" i="4"/>
  <c r="P512" i="4"/>
  <c r="P508" i="4"/>
  <c r="P504" i="4"/>
  <c r="P500" i="4"/>
  <c r="P496" i="4"/>
  <c r="P492" i="4"/>
  <c r="D211" i="2"/>
  <c r="E211" i="2"/>
  <c r="C223" i="2"/>
  <c r="B21" i="8"/>
  <c r="B28" i="8"/>
  <c r="P656" i="4"/>
  <c r="P652" i="4"/>
  <c r="P648" i="4"/>
  <c r="P644" i="4"/>
  <c r="P640" i="4"/>
  <c r="P636" i="4"/>
  <c r="P632" i="4"/>
  <c r="P628" i="4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I46" i="9"/>
  <c r="D171" i="2"/>
  <c r="E171" i="2"/>
  <c r="C183" i="2"/>
  <c r="P315" i="4"/>
  <c r="P311" i="4"/>
  <c r="P307" i="4"/>
  <c r="P303" i="4"/>
  <c r="P299" i="4"/>
  <c r="P295" i="4"/>
  <c r="P291" i="4"/>
  <c r="P287" i="4"/>
  <c r="E46" i="9"/>
  <c r="R8" i="9"/>
  <c r="D19" i="2"/>
  <c r="E19" i="2"/>
  <c r="C20" i="2"/>
  <c r="D20" i="2"/>
  <c r="E20" i="2"/>
  <c r="D11" i="2"/>
  <c r="E11" i="2"/>
  <c r="C45" i="4"/>
  <c r="P41" i="4"/>
  <c r="P75" i="4"/>
  <c r="D13" i="2"/>
  <c r="E13" i="2"/>
  <c r="P158" i="4"/>
  <c r="P154" i="4"/>
  <c r="P150" i="4"/>
  <c r="P146" i="4"/>
  <c r="P144" i="4"/>
  <c r="P112" i="4"/>
  <c r="P110" i="4"/>
  <c r="P108" i="4"/>
  <c r="P106" i="4"/>
  <c r="P104" i="4"/>
  <c r="P102" i="4"/>
  <c r="P100" i="4"/>
  <c r="P98" i="4"/>
  <c r="P96" i="4"/>
  <c r="P94" i="4"/>
  <c r="P92" i="4"/>
  <c r="P90" i="4"/>
  <c r="P88" i="4"/>
  <c r="P86" i="4"/>
  <c r="P84" i="4"/>
  <c r="P82" i="4"/>
  <c r="P80" i="4"/>
  <c r="P78" i="4"/>
  <c r="D16" i="2"/>
  <c r="E16" i="2"/>
  <c r="P181" i="4"/>
  <c r="P173" i="4"/>
  <c r="P165" i="4"/>
  <c r="P157" i="4"/>
  <c r="D18" i="2"/>
  <c r="E18" i="2"/>
  <c r="P175" i="4"/>
  <c r="P163" i="4"/>
  <c r="O8" i="1"/>
  <c r="D15" i="2"/>
  <c r="E15" i="2"/>
  <c r="D14" i="2"/>
  <c r="E14" i="2"/>
  <c r="O138" i="1"/>
  <c r="D17" i="2"/>
  <c r="E17" i="2"/>
  <c r="D8" i="2"/>
  <c r="E8" i="2"/>
  <c r="C10" i="2"/>
  <c r="D51" i="2"/>
  <c r="E51" i="2"/>
  <c r="C63" i="2"/>
  <c r="O73" i="1"/>
  <c r="D91" i="2"/>
  <c r="E91" i="2"/>
  <c r="C103" i="2"/>
  <c r="D12" i="2"/>
  <c r="E12" i="2"/>
  <c r="P177" i="4"/>
  <c r="P169" i="4"/>
  <c r="P161" i="4"/>
  <c r="D9" i="2"/>
  <c r="E9" i="2"/>
  <c r="D143" i="2"/>
  <c r="E143" i="2"/>
  <c r="G140" i="2"/>
  <c r="G136" i="2"/>
  <c r="G130" i="2"/>
  <c r="G139" i="2"/>
  <c r="G138" i="2"/>
  <c r="G137" i="2"/>
  <c r="G129" i="2"/>
  <c r="G131" i="2"/>
  <c r="G135" i="2"/>
  <c r="G133" i="2"/>
  <c r="G134" i="2"/>
  <c r="G132" i="2"/>
  <c r="G141" i="2"/>
  <c r="K516" i="3"/>
  <c r="L516" i="3"/>
  <c r="B110" i="5"/>
  <c r="N145" i="3"/>
  <c r="N134" i="3"/>
  <c r="N128" i="3"/>
  <c r="N117" i="3"/>
  <c r="N121" i="3"/>
  <c r="N141" i="3"/>
  <c r="N135" i="3"/>
  <c r="N132" i="3"/>
  <c r="N129" i="3"/>
  <c r="N119" i="3"/>
  <c r="K153" i="3"/>
  <c r="L153" i="3"/>
  <c r="N123" i="3"/>
  <c r="N125" i="3"/>
  <c r="N130" i="3"/>
  <c r="N137" i="3"/>
  <c r="N139" i="3"/>
  <c r="N118" i="3"/>
  <c r="N127" i="3"/>
  <c r="N133" i="3"/>
  <c r="N143" i="3"/>
  <c r="N149" i="3"/>
  <c r="N151" i="3"/>
  <c r="N115" i="3"/>
  <c r="N146" i="3"/>
  <c r="N148" i="3"/>
  <c r="N122" i="3"/>
  <c r="N124" i="3"/>
  <c r="N126" i="3"/>
  <c r="N136" i="3"/>
  <c r="N138" i="3"/>
  <c r="N116" i="3"/>
  <c r="N120" i="3"/>
  <c r="N131" i="3"/>
  <c r="N140" i="3"/>
  <c r="N144" i="3"/>
  <c r="N150" i="3"/>
  <c r="N152" i="3"/>
  <c r="N142" i="3"/>
  <c r="N147" i="3"/>
  <c r="N102" i="3"/>
  <c r="B51" i="5"/>
  <c r="K10" i="3"/>
  <c r="L10" i="3"/>
  <c r="J47" i="3"/>
  <c r="P16" i="4"/>
  <c r="P8" i="4"/>
  <c r="P30" i="4"/>
  <c r="M47" i="3"/>
  <c r="P12" i="4"/>
  <c r="P22" i="4"/>
  <c r="P38" i="4"/>
  <c r="P10" i="4"/>
  <c r="P14" i="4"/>
  <c r="P18" i="4"/>
  <c r="P26" i="4"/>
  <c r="P34" i="4"/>
  <c r="P42" i="4"/>
  <c r="P20" i="4"/>
  <c r="P24" i="4"/>
  <c r="P28" i="4"/>
  <c r="P32" i="4"/>
  <c r="P36" i="4"/>
  <c r="P40" i="4"/>
  <c r="P44" i="4"/>
  <c r="I29" i="8"/>
  <c r="F29" i="8"/>
  <c r="H29" i="8"/>
  <c r="D29" i="8"/>
  <c r="M29" i="8"/>
  <c r="J29" i="8"/>
  <c r="E29" i="8"/>
  <c r="G29" i="8"/>
  <c r="K29" i="8"/>
  <c r="C29" i="8"/>
  <c r="L29" i="8"/>
  <c r="D183" i="2"/>
  <c r="E183" i="2"/>
  <c r="G173" i="2"/>
  <c r="G172" i="2"/>
  <c r="G181" i="2"/>
  <c r="G177" i="2"/>
  <c r="G170" i="2"/>
  <c r="G175" i="2"/>
  <c r="G179" i="2"/>
  <c r="G169" i="2"/>
  <c r="G171" i="2"/>
  <c r="G183" i="2"/>
  <c r="G174" i="2"/>
  <c r="G178" i="2"/>
  <c r="G176" i="2"/>
  <c r="G180" i="2"/>
  <c r="D223" i="2"/>
  <c r="E223" i="2"/>
  <c r="G216" i="2"/>
  <c r="G220" i="2"/>
  <c r="G209" i="2"/>
  <c r="G214" i="2"/>
  <c r="G218" i="2"/>
  <c r="G212" i="2"/>
  <c r="G221" i="2"/>
  <c r="G210" i="2"/>
  <c r="G215" i="2"/>
  <c r="G219" i="2"/>
  <c r="G213" i="2"/>
  <c r="G217" i="2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D419" i="2"/>
  <c r="E419" i="2"/>
  <c r="G405" i="2"/>
  <c r="G408" i="2"/>
  <c r="G417" i="2"/>
  <c r="G410" i="2"/>
  <c r="G412" i="2"/>
  <c r="G414" i="2"/>
  <c r="G416" i="2"/>
  <c r="G406" i="2"/>
  <c r="G409" i="2"/>
  <c r="G411" i="2"/>
  <c r="G413" i="2"/>
  <c r="G415" i="2"/>
  <c r="D262" i="2"/>
  <c r="E262" i="2"/>
  <c r="G252" i="2"/>
  <c r="G256" i="2"/>
  <c r="G255" i="2"/>
  <c r="G259" i="2"/>
  <c r="G248" i="2"/>
  <c r="G253" i="2"/>
  <c r="G257" i="2"/>
  <c r="G254" i="2"/>
  <c r="G258" i="2"/>
  <c r="G251" i="2"/>
  <c r="G260" i="2"/>
  <c r="G249" i="2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D340" i="2"/>
  <c r="E340" i="2"/>
  <c r="G326" i="2"/>
  <c r="G329" i="2"/>
  <c r="G338" i="2"/>
  <c r="G327" i="2"/>
  <c r="G330" i="2"/>
  <c r="G332" i="2"/>
  <c r="G334" i="2"/>
  <c r="G336" i="2"/>
  <c r="G331" i="2"/>
  <c r="G333" i="2"/>
  <c r="G335" i="2"/>
  <c r="G337" i="2"/>
  <c r="D380" i="2"/>
  <c r="E380" i="2"/>
  <c r="G367" i="2"/>
  <c r="G370" i="2"/>
  <c r="G372" i="2"/>
  <c r="G374" i="2"/>
  <c r="G376" i="2"/>
  <c r="G369" i="2"/>
  <c r="G378" i="2"/>
  <c r="G366" i="2"/>
  <c r="G368" i="2"/>
  <c r="G371" i="2"/>
  <c r="G373" i="2"/>
  <c r="G375" i="2"/>
  <c r="G377" i="2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D497" i="2"/>
  <c r="E497" i="2"/>
  <c r="G488" i="2"/>
  <c r="G490" i="2"/>
  <c r="G492" i="2"/>
  <c r="G494" i="2"/>
  <c r="G484" i="2"/>
  <c r="G487" i="2"/>
  <c r="G489" i="2"/>
  <c r="G491" i="2"/>
  <c r="G493" i="2"/>
  <c r="G483" i="2"/>
  <c r="G486" i="2"/>
  <c r="G495" i="2"/>
  <c r="D301" i="2"/>
  <c r="E301" i="2"/>
  <c r="G288" i="2"/>
  <c r="G291" i="2"/>
  <c r="G293" i="2"/>
  <c r="G295" i="2"/>
  <c r="G297" i="2"/>
  <c r="G287" i="2"/>
  <c r="G292" i="2"/>
  <c r="G294" i="2"/>
  <c r="G296" i="2"/>
  <c r="G298" i="2"/>
  <c r="G290" i="2"/>
  <c r="G299" i="2"/>
  <c r="D458" i="2"/>
  <c r="E458" i="2"/>
  <c r="G444" i="2"/>
  <c r="G446" i="2"/>
  <c r="G449" i="2"/>
  <c r="G451" i="2"/>
  <c r="G453" i="2"/>
  <c r="G455" i="2"/>
  <c r="G445" i="2"/>
  <c r="G448" i="2"/>
  <c r="G450" i="2"/>
  <c r="G452" i="2"/>
  <c r="G454" i="2"/>
  <c r="G447" i="2"/>
  <c r="G456" i="2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P113" i="4"/>
  <c r="P11" i="4"/>
  <c r="P15" i="4"/>
  <c r="P19" i="4"/>
  <c r="P23" i="4"/>
  <c r="P27" i="4"/>
  <c r="P31" i="4"/>
  <c r="P35" i="4"/>
  <c r="P39" i="4"/>
  <c r="P43" i="4"/>
  <c r="D103" i="2"/>
  <c r="E103" i="2"/>
  <c r="G96" i="2"/>
  <c r="G89" i="2"/>
  <c r="G90" i="2"/>
  <c r="G95" i="2"/>
  <c r="G99" i="2"/>
  <c r="G94" i="2"/>
  <c r="G98" i="2"/>
  <c r="G92" i="2"/>
  <c r="G93" i="2"/>
  <c r="G97" i="2"/>
  <c r="G100" i="2"/>
  <c r="D63" i="2"/>
  <c r="E63" i="2"/>
  <c r="G50" i="2"/>
  <c r="G53" i="2"/>
  <c r="G54" i="2"/>
  <c r="G55" i="2"/>
  <c r="G59" i="2"/>
  <c r="G57" i="2"/>
  <c r="G49" i="2"/>
  <c r="G51" i="2"/>
  <c r="G58" i="2"/>
  <c r="G52" i="2"/>
  <c r="G56" i="2"/>
  <c r="G60" i="2"/>
  <c r="D10" i="2"/>
  <c r="E10" i="2"/>
  <c r="C22" i="2"/>
  <c r="B29" i="8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P7" i="4"/>
  <c r="P9" i="4"/>
  <c r="P13" i="4"/>
  <c r="P17" i="4"/>
  <c r="P21" i="4"/>
  <c r="P25" i="4"/>
  <c r="P29" i="4"/>
  <c r="P33" i="4"/>
  <c r="P37" i="4"/>
  <c r="R46" i="9"/>
  <c r="S8" i="9"/>
  <c r="G143" i="2"/>
  <c r="N45" i="3"/>
  <c r="N40" i="3"/>
  <c r="N23" i="3"/>
  <c r="N44" i="3"/>
  <c r="N24" i="3"/>
  <c r="N43" i="3"/>
  <c r="N21" i="3"/>
  <c r="N35" i="3"/>
  <c r="N12" i="3"/>
  <c r="N31" i="3"/>
  <c r="N15" i="3"/>
  <c r="N26" i="3"/>
  <c r="N9" i="3"/>
  <c r="N29" i="3"/>
  <c r="N25" i="3"/>
  <c r="N38" i="3"/>
  <c r="N36" i="3"/>
  <c r="N18" i="3"/>
  <c r="N37" i="3"/>
  <c r="N16" i="3"/>
  <c r="N11" i="3"/>
  <c r="N30" i="3"/>
  <c r="N14" i="3"/>
  <c r="N34" i="3"/>
  <c r="N13" i="3"/>
  <c r="N28" i="3"/>
  <c r="N42" i="3"/>
  <c r="N22" i="3"/>
  <c r="N41" i="3"/>
  <c r="N20" i="3"/>
  <c r="N33" i="3"/>
  <c r="N19" i="3"/>
  <c r="N17" i="3"/>
  <c r="N32" i="3"/>
  <c r="N27" i="3"/>
  <c r="N46" i="3"/>
  <c r="N39" i="3"/>
  <c r="K47" i="3"/>
  <c r="L47" i="3"/>
  <c r="N153" i="3"/>
  <c r="N10" i="3"/>
  <c r="G458" i="2"/>
  <c r="G289" i="2"/>
  <c r="G301" i="2"/>
  <c r="G485" i="2"/>
  <c r="G497" i="2"/>
  <c r="G380" i="2"/>
  <c r="G328" i="2"/>
  <c r="G340" i="2"/>
  <c r="G250" i="2"/>
  <c r="G262" i="2"/>
  <c r="G407" i="2"/>
  <c r="G419" i="2"/>
  <c r="G211" i="2"/>
  <c r="G223" i="2"/>
  <c r="G61" i="2"/>
  <c r="S9" i="9"/>
  <c r="S17" i="9"/>
  <c r="S25" i="9"/>
  <c r="S33" i="9"/>
  <c r="S41" i="9"/>
  <c r="S11" i="9"/>
  <c r="S19" i="9"/>
  <c r="S35" i="9"/>
  <c r="S24" i="9"/>
  <c r="S28" i="9"/>
  <c r="S32" i="9"/>
  <c r="S36" i="9"/>
  <c r="S40" i="9"/>
  <c r="S44" i="9"/>
  <c r="S13" i="9"/>
  <c r="S21" i="9"/>
  <c r="S29" i="9"/>
  <c r="S37" i="9"/>
  <c r="S15" i="9"/>
  <c r="S23" i="9"/>
  <c r="S31" i="9"/>
  <c r="S39" i="9"/>
  <c r="S45" i="9"/>
  <c r="S22" i="9"/>
  <c r="S26" i="9"/>
  <c r="S30" i="9"/>
  <c r="S34" i="9"/>
  <c r="S38" i="9"/>
  <c r="S42" i="9"/>
  <c r="S27" i="9"/>
  <c r="S43" i="9"/>
  <c r="S12" i="9"/>
  <c r="S14" i="9"/>
  <c r="S20" i="9"/>
  <c r="S18" i="9"/>
  <c r="S10" i="9"/>
  <c r="S16" i="9"/>
  <c r="G101" i="2"/>
  <c r="G91" i="2"/>
  <c r="P4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D22" i="2"/>
  <c r="E22" i="2"/>
  <c r="G11" i="2"/>
  <c r="G13" i="2"/>
  <c r="G18" i="2"/>
  <c r="G15" i="2"/>
  <c r="G14" i="2"/>
  <c r="G17" i="2"/>
  <c r="G8" i="2"/>
  <c r="G9" i="2"/>
  <c r="G12" i="2"/>
  <c r="G19" i="2"/>
  <c r="G16" i="2"/>
  <c r="G63" i="2"/>
  <c r="N47" i="3"/>
  <c r="G10" i="2"/>
  <c r="S46" i="9"/>
  <c r="G20" i="2"/>
  <c r="G22" i="2"/>
  <c r="G103" i="2"/>
</calcChain>
</file>

<file path=xl/sharedStrings.xml><?xml version="1.0" encoding="utf-8"?>
<sst xmlns="http://schemas.openxmlformats.org/spreadsheetml/2006/main" count="3355" uniqueCount="166">
  <si>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</si>
  <si>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</si>
  <si>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</si>
  <si>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</si>
  <si>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</si>
  <si>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</si>
  <si>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</si>
  <si>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</si>
  <si>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</si>
  <si>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</si>
  <si>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</si>
  <si>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</si>
  <si>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</si>
  <si>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</si>
  <si>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</si>
  <si>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</si>
  <si>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</si>
  <si>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</si>
  <si>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</si>
  <si>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</si>
  <si>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</si>
  <si>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</si>
  <si>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</si>
  <si>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</si>
  <si>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</si>
  <si>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</si>
  <si>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</si>
  <si>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</si>
  <si>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</si>
  <si>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</si>
  <si>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</si>
  <si>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</si>
  <si>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</si>
  <si>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</si>
  <si>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</si>
  <si>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</si>
  <si>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</si>
  <si>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</si>
  <si>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</si>
  <si>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</si>
  <si>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</si>
  <si>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</si>
  <si>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</si>
  <si>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</si>
  <si>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</si>
  <si>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</si>
  <si>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</si>
  <si>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</si>
  <si>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</si>
  <si>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</si>
  <si>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</si>
  <si>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</si>
  <si>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</si>
  <si>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</si>
  <si>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</si>
  <si>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</si>
  <si>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</si>
  <si>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</si>
  <si>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</si>
  <si>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</si>
  <si>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</si>
  <si>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</si>
  <si>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</si>
  <si>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</si>
  <si>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</si>
  <si>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</si>
  <si>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</si>
  <si>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</si>
  <si>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</si>
  <si>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</si>
  <si>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</si>
  <si>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</si>
  <si>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</si>
  <si>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</si>
  <si>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</si>
  <si>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</si>
  <si>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</si>
  <si>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</si>
  <si>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</si>
  <si>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</si>
  <si>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</si>
  <si>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</si>
  <si>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</si>
  <si>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</si>
  <si>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</si>
  <si>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</si>
  <si>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</si>
  <si>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</si>
  <si>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</si>
  <si>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</si>
  <si>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</si>
  <si>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</si>
  <si>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</si>
  <si>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</si>
  <si>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</si>
  <si>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</si>
  <si>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</si>
  <si>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</si>
  <si>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</si>
  <si>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Seguros APS, SRL.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</si>
  <si>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</si>
  <si>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</si>
  <si>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</si>
  <si>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</si>
  <si>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</si>
  <si>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</si>
  <si>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</si>
  <si>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</si>
  <si>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</si>
  <si>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</si>
  <si>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</si>
  <si>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</si>
  <si>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</si>
  <si>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</si>
  <si>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</si>
  <si>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</si>
  <si>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</si>
  <si>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</si>
  <si>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</si>
  <si>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</si>
  <si>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</si>
  <si>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</si>
  <si>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</si>
  <si>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</si>
  <si>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</si>
  <si>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</si>
  <si>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</si>
  <si>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</si>
  <si>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</si>
  <si>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</si>
  <si>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</si>
  <si>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</si>
  <si>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</si>
  <si>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</si>
  <si>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</si>
  <si>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</si>
  <si>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</si>
  <si>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</si>
  <si>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</si>
  <si>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</si>
  <si>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</si>
  <si>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</si>
  <si>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</si>
  <si>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</si>
  <si>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</si>
  <si>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</si>
  <si>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</si>
  <si>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</si>
  <si>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</si>
  <si>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</si>
  <si>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</si>
  <si>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</si>
  <si>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</si>
  <si>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</si>
  <si>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</si>
  <si>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</si>
  <si>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</si>
  <si>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</si>
  <si>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</si>
  <si>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</si>
  <si>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 xml:space="preserve"> Enero - Marzo, 2018</t>
  </si>
  <si>
    <t>Comparativo Enero - Marzo,  2017 - 2018</t>
  </si>
  <si>
    <t>Comparativo Enero - Marzo, 2017 - 2018</t>
  </si>
  <si>
    <t>Enero - Marzo, 2018</t>
  </si>
  <si>
    <t>Enero - Marzo, 2017 - 2018</t>
  </si>
  <si>
    <t>Marzo,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</si>
</sst>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8" formatCode="0.0000"/>
    <numFmt numFmtId="202" formatCode="_([$€-2]* #,##0.00_);_([$€-2]* \(#,##0.00\);_([$€-2]* &quot;-&quot;??_)"/>
    <numFmt numFmtId="206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20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206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206" fontId="8" fillId="0" borderId="0" xfId="2" applyNumberFormat="1" applyFont="1"/>
    <xf numFmtId="206" fontId="8" fillId="0" borderId="0" xfId="0" applyNumberFormat="1" applyFont="1"/>
    <xf numFmtId="206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206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206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206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8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8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206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202" fontId="2" fillId="3" borderId="1" xfId="1" applyFont="1" applyFill="1" applyBorder="1" applyAlignment="1">
      <alignment horizontal="center" vertical="center"/>
    </xf>
    <xf numFmtId="202" fontId="2" fillId="3" borderId="14" xfId="1" applyFont="1" applyFill="1" applyBorder="1" applyAlignment="1">
      <alignment horizontal="center" vertical="center" wrapText="1"/>
    </xf>
    <xf numFmtId="202" fontId="2" fillId="3" borderId="2" xfId="1" applyFont="1" applyFill="1" applyBorder="1" applyAlignment="1">
      <alignment horizontal="center" vertical="center" wrapText="1"/>
    </xf>
    <xf numFmtId="202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33248"/>
        <c:axId val="-1574837056"/>
      </c:barChart>
      <c:catAx>
        <c:axId val="-157483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3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32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41952"/>
        <c:axId val="-1574848480"/>
      </c:barChart>
      <c:catAx>
        <c:axId val="-157484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19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66791513.109999992</c:v>
                </c:pt>
                <c:pt idx="1">
                  <c:v>2099794395.8300002</c:v>
                </c:pt>
                <c:pt idx="2">
                  <c:v>3022634277</c:v>
                </c:pt>
                <c:pt idx="3">
                  <c:v>143370828.68000001</c:v>
                </c:pt>
                <c:pt idx="4">
                  <c:v>3277561326.670001</c:v>
                </c:pt>
                <c:pt idx="5">
                  <c:v>180194062.38999996</c:v>
                </c:pt>
                <c:pt idx="6">
                  <c:v>150519052.63000003</c:v>
                </c:pt>
                <c:pt idx="7">
                  <c:v>3716249217.9599996</c:v>
                </c:pt>
                <c:pt idx="8">
                  <c:v>94456241.409999996</c:v>
                </c:pt>
                <c:pt idx="9">
                  <c:v>225317629.07000002</c:v>
                </c:pt>
                <c:pt idx="10">
                  <c:v>727976717.80999994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47936"/>
        <c:axId val="-1574846304"/>
      </c:barChart>
      <c:catAx>
        <c:axId val="-157484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79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24183837.610000007</c:v>
                </c:pt>
                <c:pt idx="1">
                  <c:v>738772787.78999996</c:v>
                </c:pt>
                <c:pt idx="2">
                  <c:v>1044328237.6199999</c:v>
                </c:pt>
                <c:pt idx="3">
                  <c:v>54369011.809999995</c:v>
                </c:pt>
                <c:pt idx="4">
                  <c:v>1281714854.1599998</c:v>
                </c:pt>
                <c:pt idx="5">
                  <c:v>29791239.209999997</c:v>
                </c:pt>
                <c:pt idx="6">
                  <c:v>71424263.460000008</c:v>
                </c:pt>
                <c:pt idx="7">
                  <c:v>1376917863.6000001</c:v>
                </c:pt>
                <c:pt idx="8">
                  <c:v>31401461.920000002</c:v>
                </c:pt>
                <c:pt idx="9">
                  <c:v>83413931.699999988</c:v>
                </c:pt>
                <c:pt idx="10">
                  <c:v>329040304.21999997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41408"/>
        <c:axId val="-1574840320"/>
      </c:barChart>
      <c:catAx>
        <c:axId val="-157484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14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0621402534229201"/>
          <c:y val="0.91694346717298636"/>
          <c:w val="0.59838901976601"/>
          <c:h val="0.99003332030304725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45760"/>
        <c:axId val="-1574840864"/>
      </c:barChart>
      <c:catAx>
        <c:axId val="-157484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57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39776"/>
        <c:axId val="-1574839232"/>
      </c:barChart>
      <c:catAx>
        <c:axId val="-157483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39232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97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38688"/>
        <c:axId val="-1574837600"/>
      </c:barChart>
      <c:catAx>
        <c:axId val="-157483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3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86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38144"/>
        <c:axId val="-1574836512"/>
      </c:barChart>
      <c:catAx>
        <c:axId val="-1574838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3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81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4835968"/>
        <c:axId val="-1574835424"/>
      </c:barChart>
      <c:catAx>
        <c:axId val="-157483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3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59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49152"/>
        <c:axId val="-1573646976"/>
        <c:axId val="0"/>
      </c:bar3DChart>
      <c:catAx>
        <c:axId val="-1573649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4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3644800"/>
        <c:axId val="-1573652416"/>
      </c:barChart>
      <c:catAx>
        <c:axId val="-157364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48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3643168"/>
        <c:axId val="-1573656768"/>
      </c:barChart>
      <c:catAx>
        <c:axId val="-157364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6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31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3653504"/>
        <c:axId val="-1573646432"/>
      </c:barChart>
      <c:catAx>
        <c:axId val="-157365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4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35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57856"/>
        <c:axId val="-1573655680"/>
        <c:axId val="0"/>
      </c:bar3DChart>
      <c:catAx>
        <c:axId val="-157365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54048"/>
        <c:axId val="-1573658400"/>
        <c:axId val="0"/>
      </c:bar3DChart>
      <c:catAx>
        <c:axId val="-1573654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4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30.853086175353155</c:v>
                </c:pt>
                <c:pt idx="1">
                  <c:v>13.076060634703476</c:v>
                </c:pt>
                <c:pt idx="2">
                  <c:v>43.033662235413459</c:v>
                </c:pt>
                <c:pt idx="3">
                  <c:v>11.888035870933701</c:v>
                </c:pt>
                <c:pt idx="4">
                  <c:v>7.5234570725141934</c:v>
                </c:pt>
                <c:pt idx="5">
                  <c:v>107.50269370834313</c:v>
                </c:pt>
                <c:pt idx="6">
                  <c:v>4.0334495995569331</c:v>
                </c:pt>
                <c:pt idx="7">
                  <c:v>14.650627354977949</c:v>
                </c:pt>
                <c:pt idx="8">
                  <c:v>38.798626812690706</c:v>
                </c:pt>
                <c:pt idx="9">
                  <c:v>21.909492157173709</c:v>
                </c:pt>
                <c:pt idx="10">
                  <c:v>23.382865950782275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52960"/>
        <c:axId val="-1573656224"/>
        <c:axId val="0"/>
      </c:bar3DChart>
      <c:catAx>
        <c:axId val="-1573652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2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Porc'!$A$129:$A$130,'P.N.C.x Ramos, variación y Porc'!$A$132:$A$140)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Porc'!$E$129:$E$130,'P.N.C.x Ramos, variación y Porc'!$E$132:$E$140)</c:f>
              <c:numCache>
                <c:formatCode>#,##0.00</c:formatCode>
                <c:ptCount val="11"/>
                <c:pt idx="0">
                  <c:v>11.495198240605022</c:v>
                </c:pt>
                <c:pt idx="1">
                  <c:v>6.5802135475754655</c:v>
                </c:pt>
                <c:pt idx="2">
                  <c:v>27.454615455489957</c:v>
                </c:pt>
                <c:pt idx="3">
                  <c:v>12.611751195345649</c:v>
                </c:pt>
                <c:pt idx="4">
                  <c:v>8.731730832735499</c:v>
                </c:pt>
                <c:pt idx="5">
                  <c:v>-21.77521776684441</c:v>
                </c:pt>
                <c:pt idx="6">
                  <c:v>20.555646866627804</c:v>
                </c:pt>
                <c:pt idx="7">
                  <c:v>9.7430399358344957</c:v>
                </c:pt>
                <c:pt idx="8">
                  <c:v>64.1089846969805</c:v>
                </c:pt>
                <c:pt idx="9">
                  <c:v>17.500656403077773</c:v>
                </c:pt>
                <c:pt idx="10">
                  <c:v>31.315185631818682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48608"/>
        <c:axId val="-1573657312"/>
        <c:axId val="0"/>
      </c:bar3DChart>
      <c:catAx>
        <c:axId val="-1573648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8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wMode val="edge"/>
          <c:hMode val="edge"/>
          <c:x val="0.43568466234538367"/>
          <c:y val="0.88297861501489538"/>
          <c:w val="0.66666666666666674"/>
          <c:h val="0.95390057255501304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51872"/>
        <c:axId val="-1573655136"/>
        <c:axId val="0"/>
      </c:bar3DChart>
      <c:catAx>
        <c:axId val="-157365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1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54592"/>
        <c:axId val="-1573651328"/>
        <c:axId val="0"/>
      </c:bar3DChart>
      <c:catAx>
        <c:axId val="-157365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4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45888"/>
        <c:axId val="-1573650784"/>
        <c:axId val="0"/>
      </c:bar3DChart>
      <c:catAx>
        <c:axId val="-1573645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5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5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50240"/>
        <c:axId val="-1573649696"/>
        <c:axId val="0"/>
      </c:bar3DChart>
      <c:catAx>
        <c:axId val="-1573650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4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50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48064"/>
        <c:axId val="-1573647520"/>
        <c:axId val="0"/>
      </c:bar3DChart>
      <c:catAx>
        <c:axId val="-157364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4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8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45344"/>
        <c:axId val="-1573644256"/>
        <c:axId val="0"/>
      </c:bar3DChart>
      <c:catAx>
        <c:axId val="-1573645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644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5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643712"/>
        <c:axId val="-1573115600"/>
        <c:axId val="0"/>
      </c:bar3DChart>
      <c:catAx>
        <c:axId val="-157364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1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11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643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117776"/>
        <c:axId val="-1573123760"/>
        <c:axId val="0"/>
      </c:bar3DChart>
      <c:catAx>
        <c:axId val="-157311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2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12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17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121040"/>
        <c:axId val="-1573117232"/>
        <c:axId val="0"/>
      </c:bar3DChart>
      <c:catAx>
        <c:axId val="-1573121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1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11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2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13328"/>
        <c:axId val="-1881524208"/>
      </c:lineChart>
      <c:catAx>
        <c:axId val="-188151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2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152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133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23664"/>
        <c:axId val="-1881512784"/>
      </c:lineChart>
      <c:catAx>
        <c:axId val="-188152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1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151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236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Compañía Dominicana de Seguros, S.R.L.</c:v>
                </c:pt>
                <c:pt idx="15">
                  <c:v>Aseguradora Agropecuaria Dominicana. S. 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Seguros APS, SRL.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MEHR,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23.41153212600549</c:v>
                </c:pt>
                <c:pt idx="1">
                  <c:v>37.709043238230635</c:v>
                </c:pt>
                <c:pt idx="2">
                  <c:v>51.485327683491406</c:v>
                </c:pt>
                <c:pt idx="3">
                  <c:v>64.117158433986688</c:v>
                </c:pt>
                <c:pt idx="4">
                  <c:v>71.313587935664046</c:v>
                </c:pt>
                <c:pt idx="5">
                  <c:v>78.415299173270157</c:v>
                </c:pt>
                <c:pt idx="6">
                  <c:v>82.430741842913775</c:v>
                </c:pt>
                <c:pt idx="7">
                  <c:v>85.022286792357932</c:v>
                </c:pt>
                <c:pt idx="8">
                  <c:v>87.419985938789523</c:v>
                </c:pt>
                <c:pt idx="9">
                  <c:v>89.349775456403478</c:v>
                </c:pt>
                <c:pt idx="10">
                  <c:v>91.059408100440379</c:v>
                </c:pt>
                <c:pt idx="11">
                  <c:v>92.251684830415883</c:v>
                </c:pt>
                <c:pt idx="12">
                  <c:v>93.199611695519067</c:v>
                </c:pt>
                <c:pt idx="13">
                  <c:v>94.100159439298537</c:v>
                </c:pt>
                <c:pt idx="14">
                  <c:v>94.918935140702544</c:v>
                </c:pt>
                <c:pt idx="15">
                  <c:v>95.665474123245517</c:v>
                </c:pt>
                <c:pt idx="16">
                  <c:v>96.321162400572035</c:v>
                </c:pt>
                <c:pt idx="17">
                  <c:v>96.955605225249315</c:v>
                </c:pt>
                <c:pt idx="18">
                  <c:v>97.48907791592751</c:v>
                </c:pt>
                <c:pt idx="19">
                  <c:v>97.941516582941574</c:v>
                </c:pt>
                <c:pt idx="20">
                  <c:v>98.389453655243244</c:v>
                </c:pt>
                <c:pt idx="21">
                  <c:v>98.782803625689652</c:v>
                </c:pt>
                <c:pt idx="22">
                  <c:v>99.043368476024625</c:v>
                </c:pt>
                <c:pt idx="23">
                  <c:v>99.274924967256212</c:v>
                </c:pt>
                <c:pt idx="24">
                  <c:v>99.483538606370971</c:v>
                </c:pt>
                <c:pt idx="25">
                  <c:v>99.626304626431391</c:v>
                </c:pt>
                <c:pt idx="26">
                  <c:v>99.759741890130428</c:v>
                </c:pt>
                <c:pt idx="27">
                  <c:v>99.88910213716936</c:v>
                </c:pt>
                <c:pt idx="28">
                  <c:v>99.994587246092635</c:v>
                </c:pt>
                <c:pt idx="29">
                  <c:v>100.00000000000001</c:v>
                </c:pt>
                <c:pt idx="30">
                  <c:v>100.00000000000001</c:v>
                </c:pt>
                <c:pt idx="31">
                  <c:v>100.00000000000001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19856"/>
        <c:axId val="-1881523120"/>
      </c:lineChart>
      <c:catAx>
        <c:axId val="-188151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2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152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198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Acumulado'!$B$213:$B$249</c:f>
              <c:strCache>
                <c:ptCount val="37"/>
                <c:pt idx="0">
                  <c:v>MAPFRE BHD Cía de Seguros,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Worldwide, S. A.</c:v>
                </c:pt>
                <c:pt idx="6">
                  <c:v>Scotia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Pepin, S. A.</c:v>
                </c:pt>
                <c:pt idx="10">
                  <c:v>Atlantica Seguros, S. A.</c:v>
                </c:pt>
                <c:pt idx="11">
                  <c:v>Patria, S. A. Compañía de Seguros</c:v>
                </c:pt>
                <c:pt idx="12">
                  <c:v>Banesco Seguros, S.A.</c:v>
                </c:pt>
                <c:pt idx="13">
                  <c:v>Compañía Dominicana de Seguros, S.R.L.</c:v>
                </c:pt>
                <c:pt idx="14">
                  <c:v>Cooperativa Nacional de Seguros, Inc.</c:v>
                </c:pt>
                <c:pt idx="15">
                  <c:v>Aseguradora Agropecuaria Dominicana. S. A.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ADEMI, S. A.</c:v>
                </c:pt>
                <c:pt idx="23">
                  <c:v>Confederación del Canada Dominicana. S. A.</c:v>
                </c:pt>
                <c:pt idx="24">
                  <c:v>Seguros APS, SRL.</c:v>
                </c:pt>
                <c:pt idx="25">
                  <c:v>Autoseguro, S. A.</c:v>
                </c:pt>
                <c:pt idx="26">
                  <c:v>Amigos Compañía de Seguros, S. A.</c:v>
                </c:pt>
                <c:pt idx="27">
                  <c:v>Multiseguros MEHR, S. A.</c:v>
                </c:pt>
                <c:pt idx="28">
                  <c:v>Seguros Constitución, S. A.</c:v>
                </c:pt>
                <c:pt idx="29">
                  <c:v>La Unión de Seguros, C x A</c:v>
                </c:pt>
                <c:pt idx="30">
                  <c:v>La Comercial de Seguros, S. A.</c:v>
                </c:pt>
                <c:pt idx="31">
                  <c:v>Marsh &amp; McLennan, LTD (Riskcorp, Inc.)</c:v>
                </c:pt>
                <c:pt idx="32">
                  <c:v>Seguros DHI Atlas, S. A.</c:v>
                </c:pt>
                <c:pt idx="33">
                  <c:v>Segna, Compañía de Seguros, S.A.</c:v>
                </c:pt>
                <c:pt idx="34">
                  <c:v>REHSA Cía. de Seguros y Reaseguros, S.A.</c:v>
                </c:pt>
                <c:pt idx="35">
                  <c:v>Transglobal de Seguros, S. A.</c:v>
                </c:pt>
                <c:pt idx="36">
                  <c:v>Seguros La Antillana, S.A.</c:v>
                </c:pt>
              </c:strCache>
            </c:strRef>
          </c:cat>
          <c:val>
            <c:numRef>
              <c:f>'% Simple &amp; % Acumulado'!$Q$213:$Q$249</c:f>
              <c:numCache>
                <c:formatCode>0.0000</c:formatCode>
                <c:ptCount val="37"/>
                <c:pt idx="0">
                  <c:v>37.807613410225933</c:v>
                </c:pt>
                <c:pt idx="1">
                  <c:v>52.020963426501609</c:v>
                </c:pt>
                <c:pt idx="2">
                  <c:v>65.259638376244908</c:v>
                </c:pt>
                <c:pt idx="3">
                  <c:v>72.641917070740632</c:v>
                </c:pt>
                <c:pt idx="4">
                  <c:v>79.722798258612116</c:v>
                </c:pt>
                <c:pt idx="5">
                  <c:v>83.586245991298995</c:v>
                </c:pt>
                <c:pt idx="6">
                  <c:v>85.944392447660121</c:v>
                </c:pt>
                <c:pt idx="7">
                  <c:v>88.283297360584228</c:v>
                </c:pt>
                <c:pt idx="8">
                  <c:v>90.063335841830764</c:v>
                </c:pt>
                <c:pt idx="9">
                  <c:v>91.675480623216941</c:v>
                </c:pt>
                <c:pt idx="10">
                  <c:v>92.822964795197379</c:v>
                </c:pt>
                <c:pt idx="11">
                  <c:v>93.691906904478529</c:v>
                </c:pt>
                <c:pt idx="12">
                  <c:v>94.528926546166119</c:v>
                </c:pt>
                <c:pt idx="13">
                  <c:v>95.297087364795814</c:v>
                </c:pt>
                <c:pt idx="14">
                  <c:v>95.995273108716503</c:v>
                </c:pt>
                <c:pt idx="15">
                  <c:v>96.634646297597982</c:v>
                </c:pt>
                <c:pt idx="16">
                  <c:v>97.189119994762251</c:v>
                </c:pt>
                <c:pt idx="17">
                  <c:v>97.735658869029166</c:v>
                </c:pt>
                <c:pt idx="18">
                  <c:v>98.277990182671431</c:v>
                </c:pt>
                <c:pt idx="19">
                  <c:v>98.702771660088686</c:v>
                </c:pt>
                <c:pt idx="20">
                  <c:v>98.979810290787498</c:v>
                </c:pt>
                <c:pt idx="21">
                  <c:v>99.215310246116402</c:v>
                </c:pt>
                <c:pt idx="22">
                  <c:v>99.440815431466973</c:v>
                </c:pt>
                <c:pt idx="23">
                  <c:v>99.614968784898721</c:v>
                </c:pt>
                <c:pt idx="24">
                  <c:v>99.761167677306432</c:v>
                </c:pt>
                <c:pt idx="25">
                  <c:v>99.887621480209063</c:v>
                </c:pt>
                <c:pt idx="26">
                  <c:v>99.996294121606638</c:v>
                </c:pt>
                <c:pt idx="27">
                  <c:v>99.999999999999986</c:v>
                </c:pt>
                <c:pt idx="28">
                  <c:v>99.999999999999986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18768"/>
        <c:axId val="-1881528016"/>
      </c:lineChart>
      <c:catAx>
        <c:axId val="-188151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2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152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1876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20944"/>
        <c:axId val="-1881527472"/>
      </c:lineChart>
      <c:catAx>
        <c:axId val="-18815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2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152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209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22032"/>
        <c:axId val="-1881518224"/>
      </c:lineChart>
      <c:catAx>
        <c:axId val="-188152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1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151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220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517680"/>
        <c:axId val="-1881517136"/>
      </c:lineChart>
      <c:catAx>
        <c:axId val="-188151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1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151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815176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8315072"/>
        <c:axId val="-1728320512"/>
      </c:lineChart>
      <c:catAx>
        <c:axId val="-17283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2832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2832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283150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8310720"/>
        <c:axId val="-1728319968"/>
      </c:lineChart>
      <c:catAx>
        <c:axId val="-17283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2831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2831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283107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1000944"/>
        <c:axId val="-1574844672"/>
      </c:lineChart>
      <c:catAx>
        <c:axId val="-190100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9010009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4834880"/>
        <c:axId val="-1574834336"/>
      </c:lineChart>
      <c:catAx>
        <c:axId val="-15748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3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48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4847392"/>
        <c:axId val="-1574846848"/>
      </c:lineChart>
      <c:catAx>
        <c:axId val="-15748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7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4844128"/>
        <c:axId val="-1574843584"/>
      </c:lineChart>
      <c:catAx>
        <c:axId val="-15748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41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2659133268.8800001</c:v>
                </c:pt>
                <c:pt idx="1">
                  <c:v>1220621196.0899999</c:v>
                </c:pt>
                <c:pt idx="2">
                  <c:v>1463713026.2800002</c:v>
                </c:pt>
                <c:pt idx="3">
                  <c:v>1702991476.5900002</c:v>
                </c:pt>
                <c:pt idx="4">
                  <c:v>1035485884.0600002</c:v>
                </c:pt>
                <c:pt idx="5">
                  <c:v>860009326.88000011</c:v>
                </c:pt>
                <c:pt idx="6">
                  <c:v>431470834.43000001</c:v>
                </c:pt>
                <c:pt idx="7">
                  <c:v>331579288.11000001</c:v>
                </c:pt>
                <c:pt idx="8">
                  <c:v>331645571.98000002</c:v>
                </c:pt>
                <c:pt idx="9">
                  <c:v>226173496.65000001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3208518933.77</c:v>
                </c:pt>
                <c:pt idx="1">
                  <c:v>1959454633.8299999</c:v>
                </c:pt>
                <c:pt idx="2">
                  <c:v>1888021221.4100003</c:v>
                </c:pt>
                <c:pt idx="3">
                  <c:v>1731175384.55</c:v>
                </c:pt>
                <c:pt idx="4">
                  <c:v>986260966.91999996</c:v>
                </c:pt>
                <c:pt idx="5">
                  <c:v>973279956.45000005</c:v>
                </c:pt>
                <c:pt idx="6">
                  <c:v>550311007.57000005</c:v>
                </c:pt>
                <c:pt idx="7">
                  <c:v>355167743.53999996</c:v>
                </c:pt>
                <c:pt idx="8">
                  <c:v>328601437.42000008</c:v>
                </c:pt>
                <c:pt idx="9">
                  <c:v>264475053.23999998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4843040"/>
        <c:axId val="-1574833792"/>
        <c:axId val="0"/>
      </c:bar3DChart>
      <c:catAx>
        <c:axId val="-15748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3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5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MAPFRE BHD Cía de Seguros, S. A.</c:v>
                </c:pt>
                <c:pt idx="2">
                  <c:v>Seguros Reservas, S. A.</c:v>
                </c:pt>
                <c:pt idx="3">
                  <c:v>Humano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883932072.65999997</c:v>
                </c:pt>
                <c:pt idx="1">
                  <c:v>817072038.05999994</c:v>
                </c:pt>
                <c:pt idx="2">
                  <c:v>601897236.77999997</c:v>
                </c:pt>
                <c:pt idx="3">
                  <c:v>463227576.67000002</c:v>
                </c:pt>
                <c:pt idx="4">
                  <c:v>359077948.92000008</c:v>
                </c:pt>
                <c:pt idx="5">
                  <c:v>339683964.94999999</c:v>
                </c:pt>
                <c:pt idx="6">
                  <c:v>190501846.02000001</c:v>
                </c:pt>
                <c:pt idx="7">
                  <c:v>119702235.20000002</c:v>
                </c:pt>
                <c:pt idx="8">
                  <c:v>116456911.5</c:v>
                </c:pt>
                <c:pt idx="9">
                  <c:v>85968569.330000013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MAPFRE BHD Cía de Seguros, S. A.</c:v>
                </c:pt>
                <c:pt idx="2">
                  <c:v>Seguros Reservas, S. A.</c:v>
                </c:pt>
                <c:pt idx="3">
                  <c:v>Humano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1138644012.8000002</c:v>
                </c:pt>
                <c:pt idx="1">
                  <c:v>776446879.46000004</c:v>
                </c:pt>
                <c:pt idx="2">
                  <c:v>719957032.71000004</c:v>
                </c:pt>
                <c:pt idx="3">
                  <c:v>670586253.26999986</c:v>
                </c:pt>
                <c:pt idx="4">
                  <c:v>373938829.15999997</c:v>
                </c:pt>
                <c:pt idx="5">
                  <c:v>358671967.07000005</c:v>
                </c:pt>
                <c:pt idx="6">
                  <c:v>195697450.81</c:v>
                </c:pt>
                <c:pt idx="7">
                  <c:v>119448555.3</c:v>
                </c:pt>
                <c:pt idx="8">
                  <c:v>118473902.28000003</c:v>
                </c:pt>
                <c:pt idx="9">
                  <c:v>90165317.930000007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4845216"/>
        <c:axId val="-1574842496"/>
        <c:axId val="0"/>
      </c:bar3DChart>
      <c:catAx>
        <c:axId val="-15748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84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4845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08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5065357793.1000004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123216"/>
        <c:axId val="-1573122672"/>
        <c:axId val="0"/>
      </c:bar3DChart>
      <c:catAx>
        <c:axId val="-157312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2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12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2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4198353608.7699995</c:v>
                </c:pt>
                <c:pt idx="2">
                  <c:v>5065357793.0999994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3121584"/>
        <c:axId val="-1573124848"/>
        <c:axId val="0"/>
      </c:bar3DChart>
      <c:catAx>
        <c:axId val="-157312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2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312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7312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3825590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3825590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3825590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3825590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3825590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382559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3825591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3825591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3825591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3825591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3825591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38255916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38255917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38255918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800100</xdr:colOff>
      <xdr:row>196</xdr:row>
      <xdr:rowOff>152400</xdr:rowOff>
    </xdr:from>
    <xdr:to>
      <xdr:col>1</xdr:col>
      <xdr:colOff>1400175</xdr:colOff>
      <xdr:row>200</xdr:row>
      <xdr:rowOff>47625</xdr:rowOff>
    </xdr:to>
    <xdr:pic>
      <xdr:nvPicPr>
        <xdr:cNvPr id="3825591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26015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36640726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36640727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36640728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36640730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36640731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36640732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36640733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36640734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36640735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36640736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36640737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36640738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36640739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36640740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647700</xdr:colOff>
      <xdr:row>120</xdr:row>
      <xdr:rowOff>180975</xdr:rowOff>
    </xdr:from>
    <xdr:to>
      <xdr:col>0</xdr:col>
      <xdr:colOff>1247775</xdr:colOff>
      <xdr:row>124</xdr:row>
      <xdr:rowOff>66675</xdr:rowOff>
    </xdr:to>
    <xdr:pic>
      <xdr:nvPicPr>
        <xdr:cNvPr id="3664074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458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6837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162</xdr:row>
      <xdr:rowOff>47625</xdr:rowOff>
    </xdr:to>
    <xdr:pic>
      <xdr:nvPicPr>
        <xdr:cNvPr id="3800683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870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384517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384517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3845177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3845177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3845178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3845178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3845178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3845178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3845178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38451791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3845179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38451797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38451800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3845180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266700</xdr:colOff>
      <xdr:row>205</xdr:row>
      <xdr:rowOff>171450</xdr:rowOff>
    </xdr:from>
    <xdr:to>
      <xdr:col>1</xdr:col>
      <xdr:colOff>276225</xdr:colOff>
      <xdr:row>209</xdr:row>
      <xdr:rowOff>57150</xdr:rowOff>
    </xdr:to>
    <xdr:pic>
      <xdr:nvPicPr>
        <xdr:cNvPr id="3845180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3159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0.86647</cdr:x>
      <cdr:y>0.87411</cdr:y>
    </cdr:from>
    <cdr:to>
      <cdr:x>0.98929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26645215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1133475</xdr:colOff>
      <xdr:row>178</xdr:row>
      <xdr:rowOff>9525</xdr:rowOff>
    </xdr:from>
    <xdr:to>
      <xdr:col>0</xdr:col>
      <xdr:colOff>1733550</xdr:colOff>
      <xdr:row>181</xdr:row>
      <xdr:rowOff>152400</xdr:rowOff>
    </xdr:to>
    <xdr:pic>
      <xdr:nvPicPr>
        <xdr:cNvPr id="2664521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7538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31005412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3100541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3100541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31005415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175277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17527748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193299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1932991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2"/>
  <sheetViews>
    <sheetView tabSelected="1" topLeftCell="A2" zoomScaleNormal="100" workbookViewId="0">
      <selection activeCell="A6" sqref="A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x14ac:dyDescent="0.2">
      <c r="A3" s="184" t="s">
        <v>56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2">
      <c r="A4" s="186" t="s">
        <v>160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x14ac:dyDescent="0.2">
      <c r="A5" s="184" t="s">
        <v>115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110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114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13704865262.559998</v>
      </c>
      <c r="D8" s="76">
        <f>SUM(D9:D46)</f>
        <v>66791513.109999992</v>
      </c>
      <c r="E8" s="76">
        <f t="shared" ref="E8:N8" si="0">SUM(E9:E46)</f>
        <v>2099794395.8300002</v>
      </c>
      <c r="F8" s="76">
        <f t="shared" si="0"/>
        <v>3022634277</v>
      </c>
      <c r="G8" s="76">
        <f t="shared" si="0"/>
        <v>143370828.68000001</v>
      </c>
      <c r="H8" s="76">
        <f t="shared" si="0"/>
        <v>3277561326.670001</v>
      </c>
      <c r="I8" s="76">
        <f t="shared" si="0"/>
        <v>180194062.38999996</v>
      </c>
      <c r="J8" s="76">
        <f t="shared" si="0"/>
        <v>150519052.63000003</v>
      </c>
      <c r="K8" s="76">
        <f t="shared" si="0"/>
        <v>3716249217.9599996</v>
      </c>
      <c r="L8" s="76">
        <f t="shared" si="0"/>
        <v>94456241.409999996</v>
      </c>
      <c r="M8" s="76">
        <f t="shared" si="0"/>
        <v>225317629.07000002</v>
      </c>
      <c r="N8" s="76">
        <f t="shared" si="0"/>
        <v>727976717.80999994</v>
      </c>
      <c r="O8" s="64">
        <f>SUM(O9:O46)</f>
        <v>100.00000000000003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3208518933.7700005</v>
      </c>
      <c r="D9" s="49">
        <v>13389561.379999999</v>
      </c>
      <c r="E9" s="49">
        <v>564584226</v>
      </c>
      <c r="F9" s="49">
        <v>253362416.67000002</v>
      </c>
      <c r="G9" s="49">
        <v>70850895.140000001</v>
      </c>
      <c r="H9" s="49">
        <v>1423045942.2</v>
      </c>
      <c r="I9" s="49">
        <v>6297140.4299999997</v>
      </c>
      <c r="J9" s="49">
        <v>49133339.030000001</v>
      </c>
      <c r="K9" s="49">
        <v>573100702.09000003</v>
      </c>
      <c r="L9" s="49">
        <v>0</v>
      </c>
      <c r="M9" s="49">
        <v>40752810.799999997</v>
      </c>
      <c r="N9" s="49">
        <v>214001900.02999997</v>
      </c>
      <c r="O9" s="60">
        <f>(C9/$C$8*100)</f>
        <v>23.41153212600549</v>
      </c>
    </row>
    <row r="10" spans="1:15" ht="15.95" customHeight="1" x14ac:dyDescent="0.2">
      <c r="A10" s="47">
        <v>2</v>
      </c>
      <c r="B10" s="52" t="s">
        <v>118</v>
      </c>
      <c r="C10" s="76">
        <f t="shared" si="1"/>
        <v>1959454633.8299999</v>
      </c>
      <c r="D10" s="49">
        <v>9356312.9499999993</v>
      </c>
      <c r="E10" s="49">
        <v>63911871.329999998</v>
      </c>
      <c r="F10" s="49">
        <v>1877301058.78</v>
      </c>
      <c r="G10" s="49">
        <v>8885390.7699999996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60">
        <f t="shared" ref="O10:O46" si="2">(C10/$C$8*100)</f>
        <v>14.297511112225148</v>
      </c>
    </row>
    <row r="11" spans="1:15" ht="15.95" customHeight="1" x14ac:dyDescent="0.2">
      <c r="A11" s="47">
        <v>3</v>
      </c>
      <c r="B11" s="52" t="s">
        <v>159</v>
      </c>
      <c r="C11" s="76">
        <f t="shared" si="1"/>
        <v>1888021221.4099998</v>
      </c>
      <c r="D11" s="49">
        <v>10015629.449999999</v>
      </c>
      <c r="E11" s="49">
        <v>330138470.99000001</v>
      </c>
      <c r="F11" s="49">
        <v>25206822.07</v>
      </c>
      <c r="G11" s="49">
        <v>8775778.6300000008</v>
      </c>
      <c r="H11" s="49">
        <v>467606138.25</v>
      </c>
      <c r="I11" s="49">
        <v>125562501.81999999</v>
      </c>
      <c r="J11" s="49">
        <v>14554965.870000001</v>
      </c>
      <c r="K11" s="49">
        <v>742059009.51999998</v>
      </c>
      <c r="L11" s="49">
        <v>0</v>
      </c>
      <c r="M11" s="49">
        <v>15293214.59</v>
      </c>
      <c r="N11" s="49">
        <v>148808690.22</v>
      </c>
      <c r="O11" s="60">
        <f t="shared" si="2"/>
        <v>13.776284445260773</v>
      </c>
    </row>
    <row r="12" spans="1:15" ht="15.95" customHeight="1" x14ac:dyDescent="0.2">
      <c r="A12" s="47">
        <v>4</v>
      </c>
      <c r="B12" s="52" t="s">
        <v>101</v>
      </c>
      <c r="C12" s="76">
        <f t="shared" si="1"/>
        <v>1731175384.5499997</v>
      </c>
      <c r="D12" s="49">
        <v>8662491.2699999996</v>
      </c>
      <c r="E12" s="49">
        <v>381309143.05999994</v>
      </c>
      <c r="F12" s="49">
        <v>77979640.189999998</v>
      </c>
      <c r="G12" s="49">
        <v>36852941.269999996</v>
      </c>
      <c r="H12" s="49">
        <v>577916077.12</v>
      </c>
      <c r="I12" s="49">
        <v>3647382.97</v>
      </c>
      <c r="J12" s="49">
        <v>11532068.690000001</v>
      </c>
      <c r="K12" s="49">
        <v>522205557.99999988</v>
      </c>
      <c r="L12" s="49">
        <v>0</v>
      </c>
      <c r="M12" s="49">
        <v>35200379.649999999</v>
      </c>
      <c r="N12" s="49">
        <v>75869702.329999998</v>
      </c>
      <c r="O12" s="60">
        <f t="shared" si="2"/>
        <v>12.631830750495283</v>
      </c>
    </row>
    <row r="13" spans="1:15" ht="15.95" customHeight="1" x14ac:dyDescent="0.2">
      <c r="A13" s="47">
        <v>5</v>
      </c>
      <c r="B13" s="52" t="s">
        <v>97</v>
      </c>
      <c r="C13" s="76">
        <f t="shared" si="1"/>
        <v>986260966.91999996</v>
      </c>
      <c r="D13" s="49">
        <v>3097163.8499999996</v>
      </c>
      <c r="E13" s="49">
        <v>36050347.390000001</v>
      </c>
      <c r="F13" s="49">
        <v>33635495.650000006</v>
      </c>
      <c r="G13" s="49">
        <v>9017444.3800000008</v>
      </c>
      <c r="H13" s="49">
        <v>346012165.84999996</v>
      </c>
      <c r="I13" s="49">
        <v>19715678.149999999</v>
      </c>
      <c r="J13" s="49">
        <v>28414262.850000001</v>
      </c>
      <c r="K13" s="49">
        <v>338847982.64999998</v>
      </c>
      <c r="L13" s="49">
        <v>0</v>
      </c>
      <c r="M13" s="49">
        <v>26577498.899999999</v>
      </c>
      <c r="N13" s="49">
        <v>144892927.25</v>
      </c>
      <c r="O13" s="60">
        <f t="shared" si="2"/>
        <v>7.1964295016773594</v>
      </c>
    </row>
    <row r="14" spans="1:15" ht="15.95" customHeight="1" x14ac:dyDescent="0.2">
      <c r="A14" s="47">
        <v>6</v>
      </c>
      <c r="B14" s="52" t="s">
        <v>92</v>
      </c>
      <c r="C14" s="76">
        <f t="shared" si="1"/>
        <v>973279956.45000005</v>
      </c>
      <c r="D14" s="49">
        <v>550003.19999999995</v>
      </c>
      <c r="E14" s="49">
        <v>56752466.980000004</v>
      </c>
      <c r="F14" s="49">
        <v>105638458.47999999</v>
      </c>
      <c r="G14" s="49">
        <v>4458302.43</v>
      </c>
      <c r="H14" s="49">
        <v>296429903.48000002</v>
      </c>
      <c r="I14" s="49">
        <v>13443903.199999999</v>
      </c>
      <c r="J14" s="49">
        <v>37429457.780000001</v>
      </c>
      <c r="K14" s="49">
        <v>354758467.49000001</v>
      </c>
      <c r="L14" s="49">
        <v>0</v>
      </c>
      <c r="M14" s="49">
        <v>24939775.549999997</v>
      </c>
      <c r="N14" s="49">
        <v>78879217.859999999</v>
      </c>
      <c r="O14" s="60">
        <f t="shared" si="2"/>
        <v>7.1017112376061151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550311007.56999993</v>
      </c>
      <c r="D15" s="49">
        <v>10935188.5</v>
      </c>
      <c r="E15" s="49">
        <v>6333050.8499999996</v>
      </c>
      <c r="F15" s="49">
        <v>533042768.21999997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4.0154426696436172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355167743.53999996</v>
      </c>
      <c r="D16" s="49">
        <v>0</v>
      </c>
      <c r="E16" s="49">
        <v>308949241.44</v>
      </c>
      <c r="F16" s="49">
        <v>0</v>
      </c>
      <c r="G16" s="49">
        <v>1931620.69</v>
      </c>
      <c r="H16" s="49">
        <v>32051919.029999997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12234962.379999999</v>
      </c>
      <c r="O16" s="60">
        <f t="shared" si="2"/>
        <v>2.5915449494441543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328601437.42000002</v>
      </c>
      <c r="D17" s="49">
        <v>252149.41</v>
      </c>
      <c r="E17" s="49">
        <v>213059667.49000001</v>
      </c>
      <c r="F17" s="49">
        <v>36099.47</v>
      </c>
      <c r="G17" s="49">
        <v>523067.30999999994</v>
      </c>
      <c r="H17" s="49">
        <v>18160424.549999997</v>
      </c>
      <c r="I17" s="49">
        <v>7830045.8499999996</v>
      </c>
      <c r="J17" s="49">
        <v>880518.87</v>
      </c>
      <c r="K17" s="49">
        <v>65253782.359999999</v>
      </c>
      <c r="L17" s="49">
        <v>0</v>
      </c>
      <c r="M17" s="49">
        <v>9521650.25</v>
      </c>
      <c r="N17" s="49">
        <v>13084031.860000001</v>
      </c>
      <c r="O17" s="60">
        <f t="shared" si="2"/>
        <v>2.3976991464315858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264475053.24000004</v>
      </c>
      <c r="D18" s="49">
        <v>0</v>
      </c>
      <c r="E18" s="49">
        <v>507153.03</v>
      </c>
      <c r="F18" s="49">
        <v>0</v>
      </c>
      <c r="G18" s="49">
        <v>26057.690000000002</v>
      </c>
      <c r="H18" s="49">
        <v>24629315.940000001</v>
      </c>
      <c r="I18" s="49">
        <v>1387922.89</v>
      </c>
      <c r="J18" s="49">
        <v>980715.01000000013</v>
      </c>
      <c r="K18" s="49">
        <v>219674216.51000002</v>
      </c>
      <c r="L18" s="49">
        <v>0</v>
      </c>
      <c r="M18" s="49">
        <v>7444596.8900000006</v>
      </c>
      <c r="N18" s="49">
        <v>9825075.2800000012</v>
      </c>
      <c r="O18" s="60">
        <f t="shared" si="2"/>
        <v>1.9297895176139623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234302850.35000002</v>
      </c>
      <c r="D19" s="49">
        <v>0</v>
      </c>
      <c r="E19" s="49">
        <v>818905.34</v>
      </c>
      <c r="F19" s="49">
        <v>0</v>
      </c>
      <c r="G19" s="49">
        <v>5201.33</v>
      </c>
      <c r="H19" s="49">
        <v>644886.55000000005</v>
      </c>
      <c r="I19" s="49">
        <v>142315.16999999998</v>
      </c>
      <c r="J19" s="49">
        <v>2959261.21</v>
      </c>
      <c r="K19" s="49">
        <v>227001940.66000003</v>
      </c>
      <c r="L19" s="49">
        <v>0</v>
      </c>
      <c r="M19" s="49">
        <v>2579775.9</v>
      </c>
      <c r="N19" s="49">
        <v>150564.19</v>
      </c>
      <c r="O19" s="60">
        <f t="shared" si="2"/>
        <v>1.7096326440369065</v>
      </c>
    </row>
    <row r="20" spans="1:15" ht="15.95" customHeight="1" x14ac:dyDescent="0.2">
      <c r="A20" s="47">
        <v>12</v>
      </c>
      <c r="B20" s="51" t="s">
        <v>117</v>
      </c>
      <c r="C20" s="76">
        <f t="shared" si="1"/>
        <v>163399919.40000001</v>
      </c>
      <c r="D20" s="49">
        <v>125335.53</v>
      </c>
      <c r="E20" s="49">
        <v>395003.73</v>
      </c>
      <c r="F20" s="49">
        <v>1671112</v>
      </c>
      <c r="G20" s="49">
        <v>85560.5</v>
      </c>
      <c r="H20" s="49">
        <v>1983258.02</v>
      </c>
      <c r="I20" s="49">
        <v>402666.85</v>
      </c>
      <c r="J20" s="49">
        <v>112394.06999999999</v>
      </c>
      <c r="K20" s="49">
        <v>157580740.22</v>
      </c>
      <c r="L20" s="49">
        <v>0</v>
      </c>
      <c r="M20" s="49">
        <v>27109.769999999997</v>
      </c>
      <c r="N20" s="49">
        <v>1016738.7100000001</v>
      </c>
      <c r="O20" s="60">
        <f t="shared" si="2"/>
        <v>1.1922767299755106</v>
      </c>
    </row>
    <row r="21" spans="1:15" ht="15.95" customHeight="1" x14ac:dyDescent="0.2">
      <c r="A21" s="47">
        <v>13</v>
      </c>
      <c r="B21" s="52" t="s">
        <v>109</v>
      </c>
      <c r="C21" s="76">
        <f t="shared" si="1"/>
        <v>129912099.64999999</v>
      </c>
      <c r="D21" s="49">
        <v>0</v>
      </c>
      <c r="E21" s="49">
        <v>58230.18</v>
      </c>
      <c r="F21" s="49">
        <v>0</v>
      </c>
      <c r="G21" s="49">
        <v>0</v>
      </c>
      <c r="H21" s="49">
        <v>633056.21</v>
      </c>
      <c r="I21" s="49">
        <v>149772.41999999998</v>
      </c>
      <c r="J21" s="49">
        <v>935850.62999999989</v>
      </c>
      <c r="K21" s="49">
        <v>116479712.45999999</v>
      </c>
      <c r="L21" s="49">
        <v>0</v>
      </c>
      <c r="M21" s="49">
        <v>11074058.85</v>
      </c>
      <c r="N21" s="49">
        <v>581418.89999999991</v>
      </c>
      <c r="O21" s="60">
        <f t="shared" si="2"/>
        <v>0.94792686510318225</v>
      </c>
    </row>
    <row r="22" spans="1:15" ht="15.95" customHeight="1" x14ac:dyDescent="0.2">
      <c r="A22" s="47">
        <v>14</v>
      </c>
      <c r="B22" s="52" t="s">
        <v>116</v>
      </c>
      <c r="C22" s="76">
        <f t="shared" si="1"/>
        <v>123418854.91</v>
      </c>
      <c r="D22" s="78">
        <v>493339.77</v>
      </c>
      <c r="E22" s="78">
        <v>3058359.9400000004</v>
      </c>
      <c r="F22" s="78">
        <v>0</v>
      </c>
      <c r="G22" s="78">
        <v>1603304.7999999998</v>
      </c>
      <c r="H22" s="78">
        <v>37590967.829999998</v>
      </c>
      <c r="I22" s="78">
        <v>392279.16</v>
      </c>
      <c r="J22" s="78">
        <v>1591212.0799999998</v>
      </c>
      <c r="K22" s="78">
        <v>69177435.299999997</v>
      </c>
      <c r="L22" s="78">
        <v>0</v>
      </c>
      <c r="M22" s="78">
        <v>2713664.6</v>
      </c>
      <c r="N22" s="78">
        <v>6798291.4299999997</v>
      </c>
      <c r="O22" s="60">
        <f t="shared" si="2"/>
        <v>0.90054774377946711</v>
      </c>
    </row>
    <row r="23" spans="1:15" ht="15.95" customHeight="1" x14ac:dyDescent="0.2">
      <c r="A23" s="47">
        <v>15</v>
      </c>
      <c r="B23" s="52" t="s">
        <v>103</v>
      </c>
      <c r="C23" s="76">
        <f t="shared" si="1"/>
        <v>112212106.68000001</v>
      </c>
      <c r="D23" s="49">
        <v>6923215.9100000001</v>
      </c>
      <c r="E23" s="49">
        <v>77459.62</v>
      </c>
      <c r="F23" s="49">
        <v>0</v>
      </c>
      <c r="G23" s="49">
        <v>26306.67</v>
      </c>
      <c r="H23" s="49">
        <v>4297190.1100000003</v>
      </c>
      <c r="I23" s="49">
        <v>20172.41</v>
      </c>
      <c r="J23" s="49">
        <v>94823.32</v>
      </c>
      <c r="K23" s="49">
        <v>72854735.420000002</v>
      </c>
      <c r="L23" s="49">
        <v>0</v>
      </c>
      <c r="M23" s="49">
        <v>25306586.620000001</v>
      </c>
      <c r="N23" s="49">
        <v>2611616.5999999996</v>
      </c>
      <c r="O23" s="60">
        <f t="shared" si="2"/>
        <v>0.81877570140400902</v>
      </c>
    </row>
    <row r="24" spans="1:15" ht="15.95" customHeight="1" x14ac:dyDescent="0.2">
      <c r="A24" s="47">
        <v>16</v>
      </c>
      <c r="B24" s="52" t="s">
        <v>105</v>
      </c>
      <c r="C24" s="76">
        <f t="shared" si="1"/>
        <v>102312161.69</v>
      </c>
      <c r="D24" s="49">
        <v>0</v>
      </c>
      <c r="E24" s="49">
        <v>7477757.4199999999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29250</v>
      </c>
      <c r="L24" s="49">
        <v>94456241.409999996</v>
      </c>
      <c r="M24" s="49">
        <v>0</v>
      </c>
      <c r="N24" s="49">
        <v>348912.86</v>
      </c>
      <c r="O24" s="60">
        <f t="shared" si="2"/>
        <v>0.74653898254296758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89861194.950000003</v>
      </c>
      <c r="D25" s="49">
        <v>0</v>
      </c>
      <c r="E25" s="49">
        <v>34353459.600000001</v>
      </c>
      <c r="F25" s="49">
        <v>0</v>
      </c>
      <c r="G25" s="49">
        <v>22400</v>
      </c>
      <c r="H25" s="49">
        <v>10246092.289999999</v>
      </c>
      <c r="I25" s="49">
        <v>0</v>
      </c>
      <c r="J25" s="49">
        <v>60369.4</v>
      </c>
      <c r="K25" s="49">
        <v>41898666.579999998</v>
      </c>
      <c r="L25" s="49">
        <v>0</v>
      </c>
      <c r="M25" s="49">
        <v>1543512.12</v>
      </c>
      <c r="N25" s="49">
        <v>1736694.96</v>
      </c>
      <c r="O25" s="60">
        <f t="shared" si="2"/>
        <v>0.6556882773265178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86949534.290000007</v>
      </c>
      <c r="D26" s="49">
        <v>2629.2999999999997</v>
      </c>
      <c r="E26" s="49">
        <v>6304289.9900000002</v>
      </c>
      <c r="F26" s="49">
        <v>0</v>
      </c>
      <c r="G26" s="49">
        <v>0</v>
      </c>
      <c r="H26" s="49">
        <v>12060756.309999999</v>
      </c>
      <c r="I26" s="49">
        <v>297165.77</v>
      </c>
      <c r="J26" s="49">
        <v>5625</v>
      </c>
      <c r="K26" s="49">
        <v>52513875.719999999</v>
      </c>
      <c r="L26" s="49">
        <v>0</v>
      </c>
      <c r="M26" s="49">
        <v>6246214.2599999998</v>
      </c>
      <c r="N26" s="49">
        <v>9518977.9399999995</v>
      </c>
      <c r="O26" s="60">
        <f t="shared" si="2"/>
        <v>0.63444282467727287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73111713.469999999</v>
      </c>
      <c r="D27" s="49">
        <v>0</v>
      </c>
      <c r="E27" s="49">
        <v>0</v>
      </c>
      <c r="F27" s="49">
        <v>0</v>
      </c>
      <c r="G27" s="49">
        <v>0</v>
      </c>
      <c r="H27" s="49">
        <v>11489.16</v>
      </c>
      <c r="I27" s="49">
        <v>0</v>
      </c>
      <c r="J27" s="49">
        <v>0</v>
      </c>
      <c r="K27" s="49">
        <v>72722232.930000007</v>
      </c>
      <c r="L27" s="49">
        <v>0</v>
      </c>
      <c r="M27" s="49">
        <v>372741.38</v>
      </c>
      <c r="N27" s="49">
        <v>5250</v>
      </c>
      <c r="O27" s="60">
        <f t="shared" si="2"/>
        <v>0.53347269067819436</v>
      </c>
    </row>
    <row r="28" spans="1:15" ht="15.95" customHeight="1" x14ac:dyDescent="0.2">
      <c r="A28" s="47">
        <v>20</v>
      </c>
      <c r="B28" s="51" t="s">
        <v>111</v>
      </c>
      <c r="C28" s="76">
        <f t="shared" si="1"/>
        <v>62006109.710000001</v>
      </c>
      <c r="D28" s="49">
        <v>0</v>
      </c>
      <c r="E28" s="49">
        <v>0</v>
      </c>
      <c r="F28" s="49">
        <v>62006109.710000001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0.45243866701406438</v>
      </c>
    </row>
    <row r="29" spans="1:15" ht="15.95" customHeight="1" x14ac:dyDescent="0.2">
      <c r="A29" s="47">
        <v>21</v>
      </c>
      <c r="B29" s="52" t="s">
        <v>112</v>
      </c>
      <c r="C29" s="76">
        <f t="shared" si="1"/>
        <v>61389172.219999999</v>
      </c>
      <c r="D29" s="49">
        <v>0</v>
      </c>
      <c r="E29" s="49">
        <v>57483621.920000002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3905550.3</v>
      </c>
      <c r="N29" s="49">
        <v>0</v>
      </c>
      <c r="O29" s="60">
        <f t="shared" si="2"/>
        <v>0.44793707230167124</v>
      </c>
    </row>
    <row r="30" spans="1:15" ht="15.95" customHeight="1" x14ac:dyDescent="0.2">
      <c r="A30" s="47">
        <v>22</v>
      </c>
      <c r="B30" s="52" t="s">
        <v>102</v>
      </c>
      <c r="C30" s="76">
        <f t="shared" si="1"/>
        <v>53908083.460000001</v>
      </c>
      <c r="D30" s="49">
        <v>0</v>
      </c>
      <c r="E30" s="49">
        <v>1153787.7</v>
      </c>
      <c r="F30" s="49">
        <v>52754295.759999998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0.39334997044640957</v>
      </c>
    </row>
    <row r="31" spans="1:15" ht="15.95" customHeight="1" x14ac:dyDescent="0.2">
      <c r="A31" s="47">
        <v>23</v>
      </c>
      <c r="B31" s="52" t="s">
        <v>121</v>
      </c>
      <c r="C31" s="76">
        <f t="shared" si="1"/>
        <v>35710061.659999996</v>
      </c>
      <c r="D31" s="49">
        <v>0</v>
      </c>
      <c r="E31" s="49">
        <v>244628.76</v>
      </c>
      <c r="F31" s="49">
        <v>0</v>
      </c>
      <c r="G31" s="49">
        <v>91361</v>
      </c>
      <c r="H31" s="49">
        <v>4527301.42</v>
      </c>
      <c r="I31" s="49">
        <v>0</v>
      </c>
      <c r="J31" s="49">
        <v>769838.36</v>
      </c>
      <c r="K31" s="49">
        <v>25009180.199999999</v>
      </c>
      <c r="L31" s="49">
        <v>0</v>
      </c>
      <c r="M31" s="49">
        <v>1315898.7400000002</v>
      </c>
      <c r="N31" s="49">
        <v>3751853.1799999997</v>
      </c>
      <c r="O31" s="60">
        <f t="shared" si="2"/>
        <v>0.26056485033497911</v>
      </c>
    </row>
    <row r="32" spans="1:15" ht="15.95" customHeight="1" x14ac:dyDescent="0.2">
      <c r="A32" s="47">
        <v>24</v>
      </c>
      <c r="B32" s="52" t="s">
        <v>120</v>
      </c>
      <c r="C32" s="76">
        <f t="shared" si="1"/>
        <v>31734505.129999999</v>
      </c>
      <c r="D32" s="49">
        <v>964.65000000000009</v>
      </c>
      <c r="E32" s="49">
        <v>23931874.539999999</v>
      </c>
      <c r="F32" s="49">
        <v>0</v>
      </c>
      <c r="G32" s="49">
        <v>0</v>
      </c>
      <c r="H32" s="49">
        <v>7517186.3200000003</v>
      </c>
      <c r="I32" s="49">
        <v>0</v>
      </c>
      <c r="J32" s="49">
        <v>186861.94</v>
      </c>
      <c r="K32" s="49">
        <v>0</v>
      </c>
      <c r="L32" s="49">
        <v>0</v>
      </c>
      <c r="M32" s="49">
        <v>47164.4</v>
      </c>
      <c r="N32" s="49">
        <v>50453.279999999999</v>
      </c>
      <c r="O32" s="60">
        <f t="shared" si="2"/>
        <v>0.23155649123158295</v>
      </c>
    </row>
    <row r="33" spans="1:15" ht="15.95" customHeight="1" x14ac:dyDescent="0.2">
      <c r="A33" s="47">
        <v>25</v>
      </c>
      <c r="B33" s="52" t="s">
        <v>100</v>
      </c>
      <c r="C33" s="76">
        <f t="shared" si="1"/>
        <v>28590218.159999996</v>
      </c>
      <c r="D33" s="49">
        <v>204298.87</v>
      </c>
      <c r="E33" s="49">
        <v>107143.22</v>
      </c>
      <c r="F33" s="49">
        <v>0</v>
      </c>
      <c r="G33" s="49">
        <v>208752.93</v>
      </c>
      <c r="H33" s="49">
        <v>9730493.2599999998</v>
      </c>
      <c r="I33" s="49">
        <v>547752.37</v>
      </c>
      <c r="J33" s="49">
        <v>197633.12</v>
      </c>
      <c r="K33" s="49">
        <v>14646786.970000001</v>
      </c>
      <c r="L33" s="49">
        <v>0</v>
      </c>
      <c r="M33" s="49">
        <v>663388.15</v>
      </c>
      <c r="N33" s="49">
        <v>2283969.27</v>
      </c>
      <c r="O33" s="60">
        <f t="shared" si="2"/>
        <v>0.20861363911475256</v>
      </c>
    </row>
    <row r="34" spans="1:15" s="30" customFormat="1" ht="15.95" customHeight="1" x14ac:dyDescent="0.2">
      <c r="A34" s="77">
        <v>26</v>
      </c>
      <c r="B34" s="52" t="s">
        <v>99</v>
      </c>
      <c r="C34" s="76">
        <f t="shared" si="1"/>
        <v>19565890.689999998</v>
      </c>
      <c r="D34" s="49">
        <v>0</v>
      </c>
      <c r="E34" s="49">
        <v>1430898.1099999999</v>
      </c>
      <c r="F34" s="49">
        <v>0</v>
      </c>
      <c r="G34" s="49">
        <v>6443.14</v>
      </c>
      <c r="H34" s="49">
        <v>1531598.27</v>
      </c>
      <c r="I34" s="49">
        <v>334206.90000000002</v>
      </c>
      <c r="J34" s="49">
        <v>598981.04</v>
      </c>
      <c r="K34" s="49">
        <v>7042880.2799999993</v>
      </c>
      <c r="L34" s="49">
        <v>0</v>
      </c>
      <c r="M34" s="49">
        <v>7860892.1399999997</v>
      </c>
      <c r="N34" s="49">
        <v>759990.81</v>
      </c>
      <c r="O34" s="79">
        <f t="shared" si="2"/>
        <v>0.14276602006042044</v>
      </c>
    </row>
    <row r="35" spans="1:15" ht="15.95" customHeight="1" x14ac:dyDescent="0.2">
      <c r="A35" s="47">
        <v>27</v>
      </c>
      <c r="B35" s="52" t="s">
        <v>93</v>
      </c>
      <c r="C35" s="76">
        <f t="shared" si="1"/>
        <v>18287397.199999999</v>
      </c>
      <c r="D35" s="49">
        <v>945780.05999999994</v>
      </c>
      <c r="E35" s="49">
        <v>999671.42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14567460.120000001</v>
      </c>
      <c r="L35" s="49">
        <v>0</v>
      </c>
      <c r="M35" s="49">
        <v>1447609.27</v>
      </c>
      <c r="N35" s="49">
        <v>326876.33</v>
      </c>
      <c r="O35" s="60">
        <f t="shared" si="2"/>
        <v>0.13343726369903769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17728647.559999999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17728647.559999999</v>
      </c>
      <c r="L36" s="49">
        <v>0</v>
      </c>
      <c r="M36" s="49">
        <v>0</v>
      </c>
      <c r="N36" s="49">
        <v>0</v>
      </c>
      <c r="O36" s="60">
        <f t="shared" si="2"/>
        <v>0.12936024703892915</v>
      </c>
    </row>
    <row r="37" spans="1:15" ht="15.95" customHeight="1" x14ac:dyDescent="0.2">
      <c r="A37" s="47">
        <v>29</v>
      </c>
      <c r="B37" s="52" t="s">
        <v>84</v>
      </c>
      <c r="C37" s="76">
        <f t="shared" si="1"/>
        <v>14456592.049999999</v>
      </c>
      <c r="D37" s="49">
        <v>1837449.01</v>
      </c>
      <c r="E37" s="49">
        <v>0</v>
      </c>
      <c r="F37" s="49">
        <v>0</v>
      </c>
      <c r="G37" s="49">
        <v>0</v>
      </c>
      <c r="H37" s="49">
        <v>859020.19</v>
      </c>
      <c r="I37" s="49">
        <v>23156.03</v>
      </c>
      <c r="J37" s="49">
        <v>80874.36</v>
      </c>
      <c r="K37" s="49">
        <v>10821437.039999999</v>
      </c>
      <c r="L37" s="49">
        <v>0</v>
      </c>
      <c r="M37" s="49">
        <v>473507.94</v>
      </c>
      <c r="N37" s="49">
        <v>361147.48</v>
      </c>
      <c r="O37" s="60">
        <f t="shared" si="2"/>
        <v>0.10548510892327871</v>
      </c>
    </row>
    <row r="38" spans="1:15" ht="15.95" customHeight="1" x14ac:dyDescent="0.2">
      <c r="A38" s="47">
        <v>30</v>
      </c>
      <c r="B38" s="52" t="s">
        <v>119</v>
      </c>
      <c r="C38" s="76">
        <f t="shared" si="1"/>
        <v>741810.63</v>
      </c>
      <c r="D38" s="49">
        <v>0</v>
      </c>
      <c r="E38" s="49">
        <v>303665.78000000003</v>
      </c>
      <c r="F38" s="49">
        <v>0</v>
      </c>
      <c r="G38" s="49">
        <v>0</v>
      </c>
      <c r="H38" s="49">
        <v>76144.31</v>
      </c>
      <c r="I38" s="49">
        <v>0</v>
      </c>
      <c r="J38" s="49">
        <v>0</v>
      </c>
      <c r="K38" s="49">
        <v>274517.88</v>
      </c>
      <c r="L38" s="49">
        <v>0</v>
      </c>
      <c r="M38" s="49">
        <v>10028</v>
      </c>
      <c r="N38" s="49">
        <v>77454.66</v>
      </c>
      <c r="O38" s="60">
        <f t="shared" si="2"/>
        <v>5.412753907377223E-3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108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107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3" t="s">
        <v>42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</row>
    <row r="68" spans="1:15" ht="12.75" hidden="1" customHeight="1" x14ac:dyDescent="0.2">
      <c r="A68" s="184" t="s">
        <v>56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</row>
    <row r="69" spans="1:15" ht="12.75" hidden="1" customHeight="1" x14ac:dyDescent="0.2">
      <c r="A69" s="186" t="s">
        <v>123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5" ht="12.75" hidden="1" customHeight="1" x14ac:dyDescent="0.2">
      <c r="A70" s="184" t="s">
        <v>115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110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114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159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101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100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109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102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103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117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108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106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116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118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121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99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104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111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119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120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122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107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105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112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3" t="s">
        <v>42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</row>
    <row r="133" spans="1:15" ht="15.75" hidden="1" customHeight="1" x14ac:dyDescent="0.2">
      <c r="A133" s="184" t="s">
        <v>56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</row>
    <row r="134" spans="1:15" ht="14.25" hidden="1" customHeight="1" x14ac:dyDescent="0.2">
      <c r="A134" s="185" t="s">
        <v>124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hidden="1" x14ac:dyDescent="0.2">
      <c r="A135" s="184" t="s">
        <v>115</v>
      </c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110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114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101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100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109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102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103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117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108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106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116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118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121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99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104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111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119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120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122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107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105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112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customHeight="1" x14ac:dyDescent="0.3">
      <c r="A197" s="183" t="s">
        <v>42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</row>
    <row r="198" spans="1:15" ht="12.75" customHeight="1" x14ac:dyDescent="0.2">
      <c r="A198" s="184" t="s">
        <v>56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</row>
    <row r="199" spans="1:15" ht="12.75" customHeight="1" x14ac:dyDescent="0.2">
      <c r="A199" s="185" t="s">
        <v>125</v>
      </c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</row>
    <row r="200" spans="1:15" ht="12.75" customHeight="1" x14ac:dyDescent="0.2">
      <c r="A200" s="184" t="s">
        <v>115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</row>
    <row r="201" spans="1: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customHeight="1" x14ac:dyDescent="0.2">
      <c r="A202" s="158" t="s">
        <v>32</v>
      </c>
      <c r="B202" s="80" t="s">
        <v>110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114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24183837.610000007</v>
      </c>
      <c r="E203" s="87">
        <f t="shared" si="10"/>
        <v>738772787.78999996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1281714854.1599998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329040304.21999997</v>
      </c>
      <c r="O203" s="115">
        <f t="shared" si="10"/>
        <v>99.999999999999986</v>
      </c>
    </row>
    <row r="204" spans="1:15" ht="15.95" customHeight="1" x14ac:dyDescent="0.2">
      <c r="A204" s="47">
        <v>1</v>
      </c>
      <c r="B204" s="103" t="s">
        <v>91</v>
      </c>
      <c r="C204" s="63">
        <f t="shared" ref="C204:C241" si="11">SUM(D204:N204)</f>
        <v>1138644012.8</v>
      </c>
      <c r="D204" s="48">
        <v>4888041.37</v>
      </c>
      <c r="E204" s="48">
        <v>200753911.41</v>
      </c>
      <c r="F204" s="48">
        <v>93295903.140000001</v>
      </c>
      <c r="G204" s="48">
        <v>32682595.359999999</v>
      </c>
      <c r="H204" s="48">
        <v>477963725.21999997</v>
      </c>
      <c r="I204" s="48">
        <v>2444450.84</v>
      </c>
      <c r="J204" s="48">
        <v>24669023.140000001</v>
      </c>
      <c r="K204" s="48">
        <v>216328624.60000002</v>
      </c>
      <c r="L204" s="48">
        <v>0</v>
      </c>
      <c r="M204" s="48">
        <v>12414344.890000001</v>
      </c>
      <c r="N204" s="48">
        <v>73203392.829999998</v>
      </c>
      <c r="O204" s="60">
        <f>(C204/$C$203*100)</f>
        <v>22.47904411315335</v>
      </c>
    </row>
    <row r="205" spans="1:15" ht="15.95" customHeight="1" x14ac:dyDescent="0.2">
      <c r="A205" s="47">
        <v>2</v>
      </c>
      <c r="B205" s="52" t="s">
        <v>101</v>
      </c>
      <c r="C205" s="63">
        <f t="shared" si="11"/>
        <v>776446879.45999992</v>
      </c>
      <c r="D205" s="48">
        <v>2345804.7999999998</v>
      </c>
      <c r="E205" s="48">
        <v>119914340.84999999</v>
      </c>
      <c r="F205" s="48">
        <v>29775499.289999999</v>
      </c>
      <c r="G205" s="48">
        <v>10360590.439999999</v>
      </c>
      <c r="H205" s="48">
        <v>355336722.05000001</v>
      </c>
      <c r="I205" s="48">
        <v>1687562.62</v>
      </c>
      <c r="J205" s="48">
        <v>4627682.55</v>
      </c>
      <c r="K205" s="48">
        <v>189728183.04999998</v>
      </c>
      <c r="L205" s="48">
        <v>0</v>
      </c>
      <c r="M205" s="48">
        <v>20201615.52</v>
      </c>
      <c r="N205" s="48">
        <v>42468878.289999999</v>
      </c>
      <c r="O205" s="60">
        <f t="shared" ref="O205:O241" si="12">(C205/$C$203*100)</f>
        <v>15.328569297072583</v>
      </c>
    </row>
    <row r="206" spans="1:15" ht="15.95" customHeight="1" x14ac:dyDescent="0.2">
      <c r="A206" s="47">
        <v>3</v>
      </c>
      <c r="B206" s="52" t="s">
        <v>159</v>
      </c>
      <c r="C206" s="63">
        <f t="shared" si="11"/>
        <v>719957032.71000004</v>
      </c>
      <c r="D206" s="48">
        <v>3849282.09</v>
      </c>
      <c r="E206" s="48">
        <v>130775163.62</v>
      </c>
      <c r="F206" s="48">
        <v>11754545.43</v>
      </c>
      <c r="G206" s="48">
        <v>3217050.73</v>
      </c>
      <c r="H206" s="48">
        <v>162434401.87</v>
      </c>
      <c r="I206" s="48">
        <v>5932613.7400000002</v>
      </c>
      <c r="J206" s="48">
        <v>5376306.5100000007</v>
      </c>
      <c r="K206" s="48">
        <v>291134664.73000002</v>
      </c>
      <c r="L206" s="48">
        <v>0</v>
      </c>
      <c r="M206" s="48">
        <v>4723609.76</v>
      </c>
      <c r="N206" s="48">
        <v>100759394.23</v>
      </c>
      <c r="O206" s="60">
        <f t="shared" si="12"/>
        <v>14.213350016275678</v>
      </c>
    </row>
    <row r="207" spans="1:15" ht="15.95" customHeight="1" x14ac:dyDescent="0.2">
      <c r="A207" s="47">
        <v>4</v>
      </c>
      <c r="B207" s="52" t="s">
        <v>118</v>
      </c>
      <c r="C207" s="63">
        <f t="shared" si="11"/>
        <v>670586253.26999998</v>
      </c>
      <c r="D207" s="48">
        <v>3206172.42</v>
      </c>
      <c r="E207" s="48">
        <v>22396447.609999999</v>
      </c>
      <c r="F207" s="48">
        <v>639927771.04999995</v>
      </c>
      <c r="G207" s="48">
        <v>5055862.1900000004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60">
        <f t="shared" si="12"/>
        <v>13.238674949743306</v>
      </c>
    </row>
    <row r="208" spans="1:15" ht="15.95" customHeight="1" x14ac:dyDescent="0.2">
      <c r="A208" s="47">
        <v>5</v>
      </c>
      <c r="B208" s="52" t="s">
        <v>97</v>
      </c>
      <c r="C208" s="63">
        <f t="shared" si="11"/>
        <v>373938829.15999997</v>
      </c>
      <c r="D208" s="48">
        <v>1095363.18</v>
      </c>
      <c r="E208" s="48">
        <v>12853412.91</v>
      </c>
      <c r="F208" s="48">
        <v>11441116.940000001</v>
      </c>
      <c r="G208" s="48">
        <v>1623004.57</v>
      </c>
      <c r="H208" s="48">
        <v>129568469.02</v>
      </c>
      <c r="I208" s="48">
        <v>6064095.0999999996</v>
      </c>
      <c r="J208" s="48">
        <v>13483849.51</v>
      </c>
      <c r="K208" s="48">
        <v>136574460.41</v>
      </c>
      <c r="L208" s="48">
        <v>0</v>
      </c>
      <c r="M208" s="48">
        <v>10283642.869999999</v>
      </c>
      <c r="N208" s="48">
        <v>50951414.649999999</v>
      </c>
      <c r="O208" s="60">
        <f t="shared" si="12"/>
        <v>7.3822786944957226</v>
      </c>
    </row>
    <row r="209" spans="1:108" ht="15.95" customHeight="1" x14ac:dyDescent="0.2">
      <c r="A209" s="47">
        <v>6</v>
      </c>
      <c r="B209" s="52" t="s">
        <v>92</v>
      </c>
      <c r="C209" s="63">
        <f t="shared" si="11"/>
        <v>358671967.06999999</v>
      </c>
      <c r="D209" s="48">
        <v>209130.46</v>
      </c>
      <c r="E209" s="48">
        <v>18498019.640000001</v>
      </c>
      <c r="F209" s="48">
        <v>33407475.100000001</v>
      </c>
      <c r="G209" s="48">
        <v>812590.13</v>
      </c>
      <c r="H209" s="48">
        <v>98129299.690000013</v>
      </c>
      <c r="I209" s="48">
        <v>8782737.1699999999</v>
      </c>
      <c r="J209" s="48">
        <v>20892984.219999999</v>
      </c>
      <c r="K209" s="48">
        <v>133712798.3</v>
      </c>
      <c r="L209" s="48">
        <v>0</v>
      </c>
      <c r="M209" s="48">
        <v>5674215.29</v>
      </c>
      <c r="N209" s="48">
        <v>38552717.07</v>
      </c>
      <c r="O209" s="60">
        <f t="shared" si="12"/>
        <v>7.0808811878714835</v>
      </c>
    </row>
    <row r="210" spans="1:108" ht="15.95" customHeight="1" x14ac:dyDescent="0.2">
      <c r="A210" s="47">
        <v>7</v>
      </c>
      <c r="B210" s="52" t="s">
        <v>96</v>
      </c>
      <c r="C210" s="63">
        <f t="shared" si="11"/>
        <v>195697450.81</v>
      </c>
      <c r="D210" s="48">
        <v>4992142.4800000004</v>
      </c>
      <c r="E210" s="48">
        <v>2270397.7599999998</v>
      </c>
      <c r="F210" s="48">
        <v>188434910.56999999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60">
        <f t="shared" si="12"/>
        <v>3.8634477326868777</v>
      </c>
    </row>
    <row r="211" spans="1:108" ht="15.95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v>0</v>
      </c>
      <c r="E211" s="48">
        <v>104953614.31</v>
      </c>
      <c r="F211" s="48">
        <v>0</v>
      </c>
      <c r="G211" s="48">
        <v>0</v>
      </c>
      <c r="H211" s="48">
        <v>10397502.91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4097438.08</v>
      </c>
      <c r="O211" s="60">
        <f t="shared" si="12"/>
        <v>2.3581464563611303</v>
      </c>
    </row>
    <row r="212" spans="1:108" s="16" customFormat="1" ht="15.95" customHeight="1" x14ac:dyDescent="0.2">
      <c r="A212" s="47">
        <v>9</v>
      </c>
      <c r="B212" s="52" t="s">
        <v>79</v>
      </c>
      <c r="C212" s="63">
        <f t="shared" si="11"/>
        <v>118473902.28</v>
      </c>
      <c r="D212" s="48">
        <v>25579.1</v>
      </c>
      <c r="E212" s="48">
        <v>74805380.780000001</v>
      </c>
      <c r="F212" s="48">
        <v>9121.06</v>
      </c>
      <c r="G212" s="48">
        <v>173909.69999999998</v>
      </c>
      <c r="H212" s="48">
        <v>8909938.5999999996</v>
      </c>
      <c r="I212" s="48">
        <v>3284426.48</v>
      </c>
      <c r="J212" s="48">
        <v>247209.03</v>
      </c>
      <c r="K212" s="48">
        <v>23973542.75</v>
      </c>
      <c r="L212" s="48">
        <v>0</v>
      </c>
      <c r="M212" s="48">
        <v>3163499.14</v>
      </c>
      <c r="N212" s="48">
        <v>3881295.64</v>
      </c>
      <c r="O212" s="60">
        <f t="shared" si="12"/>
        <v>2.3389049129241068</v>
      </c>
    </row>
    <row r="213" spans="1:108" ht="15.95" customHeight="1" x14ac:dyDescent="0.2">
      <c r="A213" s="47">
        <v>10</v>
      </c>
      <c r="B213" s="52" t="s">
        <v>94</v>
      </c>
      <c r="C213" s="63">
        <f t="shared" si="11"/>
        <v>90165317.929999992</v>
      </c>
      <c r="D213" s="48">
        <v>0</v>
      </c>
      <c r="E213" s="48">
        <v>111134.08</v>
      </c>
      <c r="F213" s="48">
        <v>0</v>
      </c>
      <c r="G213" s="48">
        <v>10742</v>
      </c>
      <c r="H213" s="48">
        <v>7917061.6000000006</v>
      </c>
      <c r="I213" s="48">
        <v>753901.47</v>
      </c>
      <c r="J213" s="48">
        <v>66701.41</v>
      </c>
      <c r="K213" s="48">
        <v>76713785.219999999</v>
      </c>
      <c r="L213" s="48">
        <v>0</v>
      </c>
      <c r="M213" s="48">
        <v>880909.69000000006</v>
      </c>
      <c r="N213" s="48">
        <v>3711082.46</v>
      </c>
      <c r="O213" s="60">
        <f t="shared" si="12"/>
        <v>1.7800384812465302</v>
      </c>
    </row>
    <row r="214" spans="1:108" ht="15.95" customHeight="1" x14ac:dyDescent="0.2">
      <c r="A214" s="47">
        <v>11</v>
      </c>
      <c r="B214" s="52" t="s">
        <v>78</v>
      </c>
      <c r="C214" s="63">
        <f t="shared" si="11"/>
        <v>81660901.320000008</v>
      </c>
      <c r="D214" s="48">
        <v>0</v>
      </c>
      <c r="E214" s="48">
        <v>596789</v>
      </c>
      <c r="F214" s="48">
        <v>0</v>
      </c>
      <c r="G214" s="48">
        <v>0</v>
      </c>
      <c r="H214" s="48">
        <v>251464.45</v>
      </c>
      <c r="I214" s="48">
        <v>103553.45</v>
      </c>
      <c r="J214" s="48">
        <v>769011.5</v>
      </c>
      <c r="K214" s="48">
        <v>78971450.170000002</v>
      </c>
      <c r="L214" s="48">
        <v>0</v>
      </c>
      <c r="M214" s="48">
        <v>922904.18</v>
      </c>
      <c r="N214" s="48">
        <v>45728.57</v>
      </c>
      <c r="O214" s="60">
        <f t="shared" si="12"/>
        <v>1.6121447813861836</v>
      </c>
    </row>
    <row r="215" spans="1:108" ht="15.95" customHeight="1" x14ac:dyDescent="0.2">
      <c r="A215" s="47">
        <v>12</v>
      </c>
      <c r="B215" s="51" t="s">
        <v>117</v>
      </c>
      <c r="C215" s="63">
        <f t="shared" si="11"/>
        <v>58124178.93</v>
      </c>
      <c r="D215" s="48">
        <v>83217.66</v>
      </c>
      <c r="E215" s="48">
        <v>178584.05</v>
      </c>
      <c r="F215" s="48">
        <v>913747.41</v>
      </c>
      <c r="G215" s="48">
        <v>40597.99</v>
      </c>
      <c r="H215" s="48">
        <v>682627.58</v>
      </c>
      <c r="I215" s="48">
        <v>128400.16</v>
      </c>
      <c r="J215" s="48">
        <v>43429</v>
      </c>
      <c r="K215" s="48">
        <v>55664879.439999998</v>
      </c>
      <c r="L215" s="48">
        <v>0</v>
      </c>
      <c r="M215" s="48">
        <v>0</v>
      </c>
      <c r="N215" s="48">
        <v>388695.64</v>
      </c>
      <c r="O215" s="60">
        <f t="shared" si="12"/>
        <v>1.1474841719804356</v>
      </c>
    </row>
    <row r="216" spans="1:108" ht="15.95" customHeight="1" x14ac:dyDescent="0.2">
      <c r="A216" s="47">
        <v>13</v>
      </c>
      <c r="B216" s="52" t="s">
        <v>109</v>
      </c>
      <c r="C216" s="63">
        <f t="shared" si="11"/>
        <v>44015026.850000009</v>
      </c>
      <c r="D216" s="48">
        <v>0</v>
      </c>
      <c r="E216" s="48">
        <v>18318.96</v>
      </c>
      <c r="F216" s="48">
        <v>0</v>
      </c>
      <c r="G216" s="48">
        <v>0</v>
      </c>
      <c r="H216" s="48">
        <v>157176.22</v>
      </c>
      <c r="I216" s="48">
        <v>143615.51999999999</v>
      </c>
      <c r="J216" s="48">
        <v>277751.21999999997</v>
      </c>
      <c r="K216" s="48">
        <v>39143078.200000003</v>
      </c>
      <c r="L216" s="48">
        <v>0</v>
      </c>
      <c r="M216" s="48">
        <v>4118338.74</v>
      </c>
      <c r="N216" s="48">
        <v>156747.99</v>
      </c>
      <c r="O216" s="60">
        <f t="shared" si="12"/>
        <v>0.86894210928114535</v>
      </c>
    </row>
    <row r="217" spans="1:108" ht="15.95" customHeight="1" x14ac:dyDescent="0.2">
      <c r="A217" s="47">
        <v>14</v>
      </c>
      <c r="B217" s="52" t="s">
        <v>116</v>
      </c>
      <c r="C217" s="63">
        <f t="shared" si="11"/>
        <v>42398039.649999999</v>
      </c>
      <c r="D217" s="48">
        <v>371159.92</v>
      </c>
      <c r="E217" s="48">
        <v>1182885.53</v>
      </c>
      <c r="F217" s="48">
        <v>0</v>
      </c>
      <c r="G217" s="48">
        <v>295747.90000000002</v>
      </c>
      <c r="H217" s="48">
        <v>12384012.34</v>
      </c>
      <c r="I217" s="48">
        <v>307504.18</v>
      </c>
      <c r="J217" s="48">
        <v>481944.7</v>
      </c>
      <c r="K217" s="48">
        <v>23612543.27</v>
      </c>
      <c r="L217" s="48">
        <v>0</v>
      </c>
      <c r="M217" s="48">
        <v>739259.34</v>
      </c>
      <c r="N217" s="48">
        <v>3022982.4699999997</v>
      </c>
      <c r="O217" s="60">
        <f t="shared" si="12"/>
        <v>0.83701964168758936</v>
      </c>
    </row>
    <row r="218" spans="1:108" s="16" customFormat="1" ht="15.95" customHeight="1" x14ac:dyDescent="0.2">
      <c r="A218" s="47">
        <v>15</v>
      </c>
      <c r="B218" s="52" t="s">
        <v>103</v>
      </c>
      <c r="C218" s="63">
        <f t="shared" si="11"/>
        <v>38910093.890000001</v>
      </c>
      <c r="D218" s="48">
        <v>2703108.14</v>
      </c>
      <c r="E218" s="48">
        <v>57060.73</v>
      </c>
      <c r="F218" s="48">
        <v>0</v>
      </c>
      <c r="G218" s="48">
        <v>18827.689999999999</v>
      </c>
      <c r="H218" s="48">
        <v>728043.08</v>
      </c>
      <c r="I218" s="48">
        <v>5172.41</v>
      </c>
      <c r="J218" s="48">
        <v>17224.79</v>
      </c>
      <c r="K218" s="48">
        <v>24661117.300000001</v>
      </c>
      <c r="L218" s="48">
        <v>0</v>
      </c>
      <c r="M218" s="48">
        <v>10158420.24</v>
      </c>
      <c r="N218" s="48">
        <v>561119.51</v>
      </c>
      <c r="O218" s="60">
        <f t="shared" si="12"/>
        <v>0.76816081862969487</v>
      </c>
    </row>
    <row r="219" spans="1:108" ht="15.95" customHeight="1" x14ac:dyDescent="0.2">
      <c r="A219" s="47">
        <v>16</v>
      </c>
      <c r="B219" s="52" t="s">
        <v>81</v>
      </c>
      <c r="C219" s="63">
        <f t="shared" si="11"/>
        <v>35365605.989999995</v>
      </c>
      <c r="D219" s="48">
        <v>0</v>
      </c>
      <c r="E219" s="48">
        <v>12320693.529999999</v>
      </c>
      <c r="F219" s="48">
        <v>0</v>
      </c>
      <c r="G219" s="48">
        <v>0</v>
      </c>
      <c r="H219" s="48">
        <v>5041909.5199999996</v>
      </c>
      <c r="I219" s="48">
        <v>0</v>
      </c>
      <c r="J219" s="48">
        <v>26190.83</v>
      </c>
      <c r="K219" s="48">
        <v>15633648.450000001</v>
      </c>
      <c r="L219" s="48">
        <v>0</v>
      </c>
      <c r="M219" s="48">
        <v>1263598.3700000001</v>
      </c>
      <c r="N219" s="48">
        <v>1079565.29</v>
      </c>
      <c r="O219" s="60">
        <f t="shared" si="12"/>
        <v>0.69818574392069233</v>
      </c>
    </row>
    <row r="220" spans="1:108" s="16" customFormat="1" ht="15.95" customHeight="1" x14ac:dyDescent="0.2">
      <c r="A220" s="47">
        <v>17</v>
      </c>
      <c r="B220" s="52" t="s">
        <v>105</v>
      </c>
      <c r="C220" s="63">
        <f t="shared" si="11"/>
        <v>32386539.649999999</v>
      </c>
      <c r="D220" s="48">
        <v>0</v>
      </c>
      <c r="E220" s="48">
        <v>840484.15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31401461.920000002</v>
      </c>
      <c r="M220" s="48">
        <v>0</v>
      </c>
      <c r="N220" s="48">
        <v>144593.57999999999</v>
      </c>
      <c r="O220" s="60">
        <f t="shared" si="12"/>
        <v>0.63937318888147954</v>
      </c>
    </row>
    <row r="221" spans="1:108" ht="15.95" customHeight="1" x14ac:dyDescent="0.2">
      <c r="A221" s="47">
        <v>18</v>
      </c>
      <c r="B221" s="52" t="s">
        <v>83</v>
      </c>
      <c r="C221" s="63">
        <f t="shared" si="11"/>
        <v>28086076.629999999</v>
      </c>
      <c r="D221" s="48">
        <v>0</v>
      </c>
      <c r="E221" s="48">
        <v>0</v>
      </c>
      <c r="F221" s="48">
        <v>0</v>
      </c>
      <c r="G221" s="48">
        <v>0</v>
      </c>
      <c r="H221" s="48">
        <v>3829.72</v>
      </c>
      <c r="I221" s="48">
        <v>0</v>
      </c>
      <c r="J221" s="48">
        <v>0</v>
      </c>
      <c r="K221" s="48">
        <v>27739410.699999999</v>
      </c>
      <c r="L221" s="48">
        <v>0</v>
      </c>
      <c r="M221" s="48">
        <v>337586.21</v>
      </c>
      <c r="N221" s="48">
        <v>5250</v>
      </c>
      <c r="O221" s="60">
        <f t="shared" si="12"/>
        <v>0.5544736971642692</v>
      </c>
    </row>
    <row r="222" spans="1:108" s="16" customFormat="1" ht="15.95" customHeight="1" x14ac:dyDescent="0.2">
      <c r="A222" s="47">
        <v>19</v>
      </c>
      <c r="B222" s="52" t="s">
        <v>80</v>
      </c>
      <c r="C222" s="63">
        <f t="shared" si="11"/>
        <v>27684149.459999997</v>
      </c>
      <c r="D222" s="48">
        <v>0</v>
      </c>
      <c r="E222" s="48">
        <v>2279548.69</v>
      </c>
      <c r="F222" s="48">
        <v>0</v>
      </c>
      <c r="G222" s="48">
        <v>0</v>
      </c>
      <c r="H222" s="48">
        <v>3484018.87</v>
      </c>
      <c r="I222" s="48">
        <v>153206.07</v>
      </c>
      <c r="J222" s="48">
        <v>0</v>
      </c>
      <c r="K222" s="48">
        <v>17335957.489999998</v>
      </c>
      <c r="L222" s="48">
        <v>0</v>
      </c>
      <c r="M222" s="48">
        <v>1504473.25</v>
      </c>
      <c r="N222" s="48">
        <v>2926945.09</v>
      </c>
      <c r="O222" s="60">
        <f t="shared" si="12"/>
        <v>0.54653887426691128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v>20</v>
      </c>
      <c r="B223" s="52" t="s">
        <v>112</v>
      </c>
      <c r="C223" s="63">
        <f t="shared" si="11"/>
        <v>27471021.460000001</v>
      </c>
      <c r="D223" s="48">
        <v>0</v>
      </c>
      <c r="E223" s="48">
        <v>24813487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2657534.46</v>
      </c>
      <c r="N223" s="48">
        <v>0</v>
      </c>
      <c r="O223" s="60">
        <f t="shared" si="12"/>
        <v>0.54233131364226361</v>
      </c>
    </row>
    <row r="224" spans="1:108" ht="15.95" customHeight="1" x14ac:dyDescent="0.2">
      <c r="A224" s="47">
        <v>21</v>
      </c>
      <c r="B224" s="51" t="s">
        <v>111</v>
      </c>
      <c r="C224" s="63">
        <f t="shared" si="11"/>
        <v>21516701.670000002</v>
      </c>
      <c r="D224" s="48">
        <v>0</v>
      </c>
      <c r="E224" s="48">
        <v>0</v>
      </c>
      <c r="F224" s="48">
        <v>21516701.670000002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60">
        <f t="shared" si="12"/>
        <v>0.42478147741725031</v>
      </c>
    </row>
    <row r="225" spans="1:15" ht="15.95" customHeight="1" x14ac:dyDescent="0.2">
      <c r="A225" s="47">
        <v>22</v>
      </c>
      <c r="B225" s="52" t="s">
        <v>102</v>
      </c>
      <c r="C225" s="63">
        <f t="shared" si="11"/>
        <v>14032997.870000001</v>
      </c>
      <c r="D225" s="48">
        <v>0</v>
      </c>
      <c r="E225" s="48">
        <v>181551.91</v>
      </c>
      <c r="F225" s="48">
        <v>13851445.960000001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60">
        <f t="shared" si="12"/>
        <v>0.27703863069881596</v>
      </c>
    </row>
    <row r="226" spans="1:15" ht="15.95" customHeight="1" x14ac:dyDescent="0.2">
      <c r="A226" s="47">
        <v>23</v>
      </c>
      <c r="B226" s="52" t="s">
        <v>121</v>
      </c>
      <c r="C226" s="63">
        <f t="shared" si="11"/>
        <v>11928915.340000002</v>
      </c>
      <c r="D226" s="48">
        <v>0</v>
      </c>
      <c r="E226" s="48">
        <v>91511.74</v>
      </c>
      <c r="F226" s="48">
        <v>0</v>
      </c>
      <c r="G226" s="48">
        <v>0</v>
      </c>
      <c r="H226" s="48">
        <v>2230501.5100000002</v>
      </c>
      <c r="I226" s="48">
        <v>0</v>
      </c>
      <c r="J226" s="48">
        <v>125207.47</v>
      </c>
      <c r="K226" s="48">
        <v>7660096.4800000004</v>
      </c>
      <c r="L226" s="48">
        <v>0</v>
      </c>
      <c r="M226" s="48">
        <v>384137.39</v>
      </c>
      <c r="N226" s="48">
        <v>1437460.75</v>
      </c>
      <c r="O226" s="60">
        <f t="shared" si="12"/>
        <v>0.2354999553289108</v>
      </c>
    </row>
    <row r="227" spans="1:15" ht="15.95" customHeight="1" x14ac:dyDescent="0.2">
      <c r="A227" s="47">
        <v>24</v>
      </c>
      <c r="B227" s="52" t="s">
        <v>120</v>
      </c>
      <c r="C227" s="63">
        <f t="shared" si="11"/>
        <v>11422644.48</v>
      </c>
      <c r="D227" s="48">
        <v>321.55</v>
      </c>
      <c r="E227" s="48">
        <v>7894795.0899999999</v>
      </c>
      <c r="F227" s="48">
        <v>0</v>
      </c>
      <c r="G227" s="48">
        <v>0</v>
      </c>
      <c r="H227" s="48">
        <v>3456096.03</v>
      </c>
      <c r="I227" s="48">
        <v>0</v>
      </c>
      <c r="J227" s="48">
        <v>2500</v>
      </c>
      <c r="K227" s="48">
        <v>0</v>
      </c>
      <c r="L227" s="48">
        <v>0</v>
      </c>
      <c r="M227" s="48">
        <v>47164.4</v>
      </c>
      <c r="N227" s="48">
        <v>21767.41</v>
      </c>
      <c r="O227" s="60">
        <f t="shared" si="12"/>
        <v>0.22550518535057601</v>
      </c>
    </row>
    <row r="228" spans="1:15" ht="15.95" customHeight="1" x14ac:dyDescent="0.2">
      <c r="A228" s="47">
        <v>25</v>
      </c>
      <c r="B228" s="52" t="s">
        <v>100</v>
      </c>
      <c r="C228" s="63">
        <f t="shared" si="11"/>
        <v>8821490.459999999</v>
      </c>
      <c r="D228" s="48">
        <v>119505.84</v>
      </c>
      <c r="E228" s="48">
        <v>26656.6</v>
      </c>
      <c r="F228" s="48">
        <v>0</v>
      </c>
      <c r="G228" s="48">
        <v>77493.11</v>
      </c>
      <c r="H228" s="48">
        <v>2475301.17</v>
      </c>
      <c r="I228" s="48">
        <v>0</v>
      </c>
      <c r="J228" s="48">
        <v>83138.240000000005</v>
      </c>
      <c r="K228" s="48">
        <v>4874951.5</v>
      </c>
      <c r="L228" s="48">
        <v>0</v>
      </c>
      <c r="M228" s="48">
        <v>96299.01</v>
      </c>
      <c r="N228" s="48">
        <v>1068144.99</v>
      </c>
      <c r="O228" s="60">
        <f t="shared" si="12"/>
        <v>0.17415335343174732</v>
      </c>
    </row>
    <row r="229" spans="1:15" ht="15.95" customHeight="1" x14ac:dyDescent="0.2">
      <c r="A229" s="47">
        <v>26</v>
      </c>
      <c r="B229" s="52" t="s">
        <v>99</v>
      </c>
      <c r="C229" s="63">
        <f t="shared" si="11"/>
        <v>7405496.9900000002</v>
      </c>
      <c r="D229" s="48">
        <v>0</v>
      </c>
      <c r="E229" s="48">
        <v>294838.92</v>
      </c>
      <c r="F229" s="48">
        <v>0</v>
      </c>
      <c r="G229" s="48">
        <v>0</v>
      </c>
      <c r="H229" s="48">
        <v>134070.29999999999</v>
      </c>
      <c r="I229" s="48">
        <v>0</v>
      </c>
      <c r="J229" s="48">
        <v>234109.34</v>
      </c>
      <c r="K229" s="48">
        <v>2760933.39</v>
      </c>
      <c r="L229" s="48">
        <v>0</v>
      </c>
      <c r="M229" s="48">
        <v>3564361.71</v>
      </c>
      <c r="N229" s="48">
        <v>417183.33</v>
      </c>
      <c r="O229" s="60">
        <f t="shared" si="12"/>
        <v>0.1461988924077135</v>
      </c>
    </row>
    <row r="230" spans="1:15" ht="15.95" customHeight="1" x14ac:dyDescent="0.2">
      <c r="A230" s="47">
        <v>27</v>
      </c>
      <c r="B230" s="52" t="s">
        <v>82</v>
      </c>
      <c r="C230" s="63">
        <f t="shared" si="11"/>
        <v>6405337.5599999996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6405337.5599999996</v>
      </c>
      <c r="L230" s="48">
        <v>0</v>
      </c>
      <c r="M230" s="48">
        <v>0</v>
      </c>
      <c r="N230" s="48">
        <v>0</v>
      </c>
      <c r="O230" s="60">
        <f t="shared" si="12"/>
        <v>0.12645380290263628</v>
      </c>
    </row>
    <row r="231" spans="1:15" ht="15.95" customHeight="1" x14ac:dyDescent="0.2">
      <c r="A231" s="47">
        <v>28</v>
      </c>
      <c r="B231" s="52" t="s">
        <v>93</v>
      </c>
      <c r="C231" s="63">
        <f t="shared" si="11"/>
        <v>5504658.1099999994</v>
      </c>
      <c r="D231" s="48">
        <v>295008.59999999998</v>
      </c>
      <c r="E231" s="48">
        <v>663758.92000000004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4183787.59</v>
      </c>
      <c r="L231" s="48">
        <v>0</v>
      </c>
      <c r="M231" s="48">
        <v>278017.24</v>
      </c>
      <c r="N231" s="48">
        <v>84085.759999999995</v>
      </c>
      <c r="O231" s="60">
        <f t="shared" si="12"/>
        <v>0.10867264139758127</v>
      </c>
    </row>
    <row r="232" spans="1:15" ht="15.95" customHeight="1" x14ac:dyDescent="0.2">
      <c r="A232" s="47">
        <v>29</v>
      </c>
      <c r="B232" s="52" t="s">
        <v>119</v>
      </c>
      <c r="C232" s="63">
        <f t="shared" si="11"/>
        <v>187716</v>
      </c>
      <c r="D232" s="48">
        <v>0</v>
      </c>
      <c r="E232" s="48">
        <v>0</v>
      </c>
      <c r="F232" s="48">
        <v>0</v>
      </c>
      <c r="G232" s="48">
        <v>0</v>
      </c>
      <c r="H232" s="48">
        <v>28682.41</v>
      </c>
      <c r="I232" s="48">
        <v>0</v>
      </c>
      <c r="J232" s="48">
        <v>0</v>
      </c>
      <c r="K232" s="48">
        <v>104613</v>
      </c>
      <c r="L232" s="48">
        <v>0</v>
      </c>
      <c r="M232" s="48">
        <v>0</v>
      </c>
      <c r="N232" s="48">
        <v>54420.59</v>
      </c>
      <c r="O232" s="60">
        <f t="shared" si="12"/>
        <v>3.7058783933428281E-3</v>
      </c>
    </row>
    <row r="233" spans="1:15" ht="15.95" customHeight="1" x14ac:dyDescent="0.2">
      <c r="A233" s="47">
        <v>30</v>
      </c>
      <c r="B233" s="52" t="s">
        <v>89</v>
      </c>
      <c r="C233" s="63">
        <f t="shared" si="11"/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60">
        <f t="shared" si="12"/>
        <v>0</v>
      </c>
    </row>
    <row r="234" spans="1:15" ht="15.95" customHeight="1" x14ac:dyDescent="0.2">
      <c r="A234" s="47">
        <v>31</v>
      </c>
      <c r="B234" s="52" t="s">
        <v>85</v>
      </c>
      <c r="C234" s="63">
        <f t="shared" si="11"/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60">
        <f t="shared" si="12"/>
        <v>0</v>
      </c>
    </row>
    <row r="235" spans="1:15" ht="15.95" customHeight="1" x14ac:dyDescent="0.2">
      <c r="A235" s="47">
        <v>32</v>
      </c>
      <c r="B235" s="52" t="s">
        <v>84</v>
      </c>
      <c r="C235" s="63">
        <f t="shared" si="11"/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60">
        <f t="shared" si="12"/>
        <v>0</v>
      </c>
    </row>
    <row r="236" spans="1:15" ht="15.95" customHeight="1" x14ac:dyDescent="0.2">
      <c r="A236" s="47">
        <v>33</v>
      </c>
      <c r="B236" s="52" t="s">
        <v>108</v>
      </c>
      <c r="C236" s="63">
        <f t="shared" si="11"/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60">
        <f t="shared" si="12"/>
        <v>0</v>
      </c>
    </row>
    <row r="237" spans="1:15" ht="15.95" customHeight="1" x14ac:dyDescent="0.2">
      <c r="A237" s="47">
        <v>34</v>
      </c>
      <c r="B237" s="52" t="s">
        <v>106</v>
      </c>
      <c r="C237" s="63">
        <f t="shared" si="11"/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60">
        <f t="shared" si="12"/>
        <v>0</v>
      </c>
    </row>
    <row r="238" spans="1:15" ht="15.95" customHeight="1" x14ac:dyDescent="0.2">
      <c r="A238" s="47">
        <v>35</v>
      </c>
      <c r="B238" s="52" t="s">
        <v>104</v>
      </c>
      <c r="C238" s="63">
        <f t="shared" si="11"/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60">
        <f t="shared" si="12"/>
        <v>0</v>
      </c>
    </row>
    <row r="239" spans="1:15" ht="15.95" customHeight="1" x14ac:dyDescent="0.2">
      <c r="A239" s="47">
        <v>36</v>
      </c>
      <c r="B239" s="52" t="s">
        <v>122</v>
      </c>
      <c r="C239" s="63">
        <f t="shared" si="11"/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60">
        <f t="shared" si="12"/>
        <v>0</v>
      </c>
    </row>
    <row r="240" spans="1:15" ht="15.95" customHeight="1" x14ac:dyDescent="0.2">
      <c r="A240" s="47">
        <v>37</v>
      </c>
      <c r="B240" s="52" t="s">
        <v>88</v>
      </c>
      <c r="C240" s="63">
        <f t="shared" si="11"/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60">
        <f t="shared" si="12"/>
        <v>0</v>
      </c>
    </row>
    <row r="241" spans="1:15" ht="15.95" customHeight="1" x14ac:dyDescent="0.2">
      <c r="A241" s="47">
        <v>38</v>
      </c>
      <c r="B241" s="52" t="s">
        <v>107</v>
      </c>
      <c r="C241" s="63">
        <f t="shared" si="11"/>
        <v>0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60">
        <f t="shared" si="12"/>
        <v>0</v>
      </c>
    </row>
    <row r="242" spans="1:15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5" ht="20.25" hidden="1" x14ac:dyDescent="0.3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</row>
    <row r="264" spans="1:15" ht="13.5" hidden="1" customHeight="1" x14ac:dyDescent="0.2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</row>
    <row r="265" spans="1:15" ht="13.5" hidden="1" customHeight="1" x14ac:dyDescent="0.2">
      <c r="A265" s="185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</row>
    <row r="266" spans="1:15" hidden="1" x14ac:dyDescent="0.2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/>
      <c r="B268" s="80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</row>
    <row r="269" spans="1:15" ht="15" hidden="1" customHeight="1" x14ac:dyDescent="0.2">
      <c r="A269" s="75"/>
      <c r="B269" s="75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115"/>
    </row>
    <row r="270" spans="1:15" ht="15.95" hidden="1" customHeight="1" x14ac:dyDescent="0.2">
      <c r="A270" s="47"/>
      <c r="B270" s="103"/>
      <c r="C270" s="63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60"/>
    </row>
    <row r="271" spans="1:15" ht="15.95" hidden="1" customHeight="1" x14ac:dyDescent="0.2">
      <c r="A271" s="47"/>
      <c r="B271" s="52"/>
      <c r="C271" s="63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60"/>
    </row>
    <row r="272" spans="1:15" ht="15.95" hidden="1" customHeight="1" x14ac:dyDescent="0.2">
      <c r="A272" s="47"/>
      <c r="B272" s="52"/>
      <c r="C272" s="63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60"/>
    </row>
    <row r="273" spans="1:15" ht="15.95" hidden="1" customHeight="1" x14ac:dyDescent="0.2">
      <c r="A273" s="47"/>
      <c r="B273" s="52"/>
      <c r="C273" s="63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60"/>
    </row>
    <row r="274" spans="1:15" ht="15.95" hidden="1" customHeight="1" x14ac:dyDescent="0.2">
      <c r="A274" s="47"/>
      <c r="B274" s="52"/>
      <c r="C274" s="63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60"/>
    </row>
    <row r="275" spans="1:15" ht="15.95" hidden="1" customHeight="1" x14ac:dyDescent="0.2">
      <c r="A275" s="47"/>
      <c r="B275" s="52"/>
      <c r="C275" s="63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60"/>
    </row>
    <row r="276" spans="1:15" ht="15.95" hidden="1" customHeight="1" x14ac:dyDescent="0.2">
      <c r="A276" s="47"/>
      <c r="B276" s="52"/>
      <c r="C276" s="63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60"/>
    </row>
    <row r="277" spans="1:15" ht="15.95" hidden="1" customHeight="1" x14ac:dyDescent="0.2">
      <c r="A277" s="47"/>
      <c r="B277" s="52"/>
      <c r="C277" s="63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60"/>
    </row>
    <row r="278" spans="1:15" ht="15.95" hidden="1" customHeight="1" x14ac:dyDescent="0.2">
      <c r="A278" s="47"/>
      <c r="B278" s="52"/>
      <c r="C278" s="63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60"/>
    </row>
    <row r="279" spans="1:15" ht="15.95" hidden="1" customHeight="1" x14ac:dyDescent="0.2">
      <c r="A279" s="47"/>
      <c r="B279" s="52"/>
      <c r="C279" s="63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60"/>
    </row>
    <row r="280" spans="1:15" ht="15.95" hidden="1" customHeight="1" x14ac:dyDescent="0.2">
      <c r="A280" s="47"/>
      <c r="B280" s="52"/>
      <c r="C280" s="63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60"/>
    </row>
    <row r="281" spans="1:15" ht="15.95" hidden="1" customHeight="1" x14ac:dyDescent="0.2">
      <c r="A281" s="47"/>
      <c r="B281" s="52"/>
      <c r="C281" s="63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60"/>
    </row>
    <row r="282" spans="1:15" ht="15.95" hidden="1" customHeight="1" x14ac:dyDescent="0.2">
      <c r="A282" s="47"/>
      <c r="B282" s="52"/>
      <c r="C282" s="63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60"/>
    </row>
    <row r="283" spans="1:15" ht="15.95" hidden="1" customHeight="1" x14ac:dyDescent="0.2">
      <c r="A283" s="47"/>
      <c r="B283" s="52"/>
      <c r="C283" s="63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60"/>
    </row>
    <row r="284" spans="1:15" ht="15.95" hidden="1" customHeight="1" x14ac:dyDescent="0.2">
      <c r="A284" s="47"/>
      <c r="B284" s="52"/>
      <c r="C284" s="63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60"/>
    </row>
    <row r="285" spans="1:15" ht="15.95" hidden="1" customHeight="1" x14ac:dyDescent="0.2">
      <c r="A285" s="47"/>
      <c r="B285" s="52"/>
      <c r="C285" s="63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60"/>
    </row>
    <row r="286" spans="1:15" ht="15.95" hidden="1" customHeight="1" x14ac:dyDescent="0.2">
      <c r="A286" s="47"/>
      <c r="B286" s="52"/>
      <c r="C286" s="63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60"/>
    </row>
    <row r="287" spans="1:15" ht="15.95" hidden="1" customHeight="1" x14ac:dyDescent="0.2">
      <c r="A287" s="47"/>
      <c r="B287" s="52"/>
      <c r="C287" s="63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60"/>
    </row>
    <row r="288" spans="1:15" ht="15.95" hidden="1" customHeight="1" x14ac:dyDescent="0.2">
      <c r="A288" s="47"/>
      <c r="B288" s="52"/>
      <c r="C288" s="63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60"/>
    </row>
    <row r="289" spans="1:15" ht="15.95" hidden="1" customHeight="1" x14ac:dyDescent="0.2">
      <c r="A289" s="47"/>
      <c r="B289" s="52"/>
      <c r="C289" s="63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60"/>
    </row>
    <row r="290" spans="1:15" ht="15.95" hidden="1" customHeight="1" x14ac:dyDescent="0.2">
      <c r="A290" s="47"/>
      <c r="B290" s="52"/>
      <c r="C290" s="104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60"/>
    </row>
    <row r="291" spans="1:15" ht="15.95" hidden="1" customHeight="1" x14ac:dyDescent="0.2">
      <c r="A291" s="47"/>
      <c r="B291" s="51"/>
      <c r="C291" s="104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60"/>
    </row>
    <row r="292" spans="1:15" ht="15.95" hidden="1" customHeight="1" x14ac:dyDescent="0.2">
      <c r="A292" s="47"/>
      <c r="B292" s="52"/>
      <c r="C292" s="104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60"/>
    </row>
    <row r="293" spans="1:15" ht="15.95" hidden="1" customHeight="1" x14ac:dyDescent="0.2">
      <c r="A293" s="47"/>
      <c r="B293" s="52"/>
      <c r="C293" s="104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60"/>
    </row>
    <row r="294" spans="1:15" ht="15.95" hidden="1" customHeight="1" x14ac:dyDescent="0.2">
      <c r="A294" s="47"/>
      <c r="B294" s="52"/>
      <c r="C294" s="104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60"/>
    </row>
    <row r="295" spans="1:15" ht="15.95" hidden="1" customHeight="1" x14ac:dyDescent="0.2">
      <c r="A295" s="47"/>
      <c r="B295" s="52"/>
      <c r="C295" s="104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60"/>
    </row>
    <row r="296" spans="1:15" ht="15.95" hidden="1" customHeight="1" x14ac:dyDescent="0.2">
      <c r="A296" s="47"/>
      <c r="B296" s="52"/>
      <c r="C296" s="104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60"/>
    </row>
    <row r="297" spans="1:15" ht="15.95" hidden="1" customHeight="1" x14ac:dyDescent="0.2">
      <c r="A297" s="47"/>
      <c r="B297" s="52"/>
      <c r="C297" s="104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60"/>
    </row>
    <row r="298" spans="1:15" ht="15.95" hidden="1" customHeight="1" x14ac:dyDescent="0.2">
      <c r="A298" s="47"/>
      <c r="B298" s="52"/>
      <c r="C298" s="104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60"/>
    </row>
    <row r="299" spans="1:15" ht="15.95" hidden="1" customHeight="1" x14ac:dyDescent="0.2">
      <c r="A299" s="47"/>
      <c r="B299" s="52"/>
      <c r="C299" s="104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60"/>
    </row>
    <row r="300" spans="1:15" ht="15.95" hidden="1" customHeight="1" x14ac:dyDescent="0.2">
      <c r="A300" s="47"/>
      <c r="B300" s="51"/>
      <c r="C300" s="104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60"/>
    </row>
    <row r="301" spans="1:15" ht="15.95" hidden="1" customHeight="1" x14ac:dyDescent="0.2">
      <c r="A301" s="47"/>
      <c r="B301" s="52"/>
      <c r="C301" s="104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60"/>
    </row>
    <row r="302" spans="1:15" ht="15.95" hidden="1" customHeight="1" x14ac:dyDescent="0.2">
      <c r="A302" s="47"/>
      <c r="B302" s="52"/>
      <c r="C302" s="104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60"/>
    </row>
    <row r="303" spans="1:15" ht="15.95" hidden="1" customHeight="1" x14ac:dyDescent="0.2">
      <c r="A303" s="47"/>
      <c r="B303" s="52"/>
      <c r="C303" s="63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60"/>
    </row>
    <row r="304" spans="1:15" ht="15.95" hidden="1" customHeight="1" x14ac:dyDescent="0.2">
      <c r="A304" s="47"/>
      <c r="B304" s="52"/>
      <c r="C304" s="63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60"/>
    </row>
    <row r="305" spans="1:15" ht="15.95" hidden="1" customHeight="1" x14ac:dyDescent="0.2">
      <c r="A305" s="47"/>
      <c r="B305" s="52"/>
      <c r="C305" s="63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60"/>
    </row>
    <row r="306" spans="1:15" ht="15.95" hidden="1" customHeight="1" x14ac:dyDescent="0.2">
      <c r="A306" s="47"/>
      <c r="B306" s="52"/>
      <c r="C306" s="63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60"/>
    </row>
    <row r="307" spans="1:15" ht="15.95" hidden="1" customHeight="1" x14ac:dyDescent="0.2">
      <c r="A307" s="47"/>
      <c r="B307" s="52"/>
      <c r="C307" s="63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60"/>
    </row>
    <row r="308" spans="1:15" hidden="1" x14ac:dyDescent="0.2">
      <c r="A308" s="81"/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</row>
    <row r="330" spans="1:15" ht="13.5" hidden="1" customHeight="1" x14ac:dyDescent="0.2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</row>
    <row r="331" spans="1:15" ht="13.5" hidden="1" customHeight="1" x14ac:dyDescent="0.2">
      <c r="A331" s="185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</row>
    <row r="332" spans="1:15" ht="15" hidden="1" customHeight="1" x14ac:dyDescent="0.2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/>
      <c r="B334" s="80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</row>
    <row r="335" spans="1:15" ht="15.95" hidden="1" customHeight="1" x14ac:dyDescent="0.2">
      <c r="A335" s="75"/>
      <c r="B335" s="75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115"/>
    </row>
    <row r="336" spans="1:15" ht="15.95" hidden="1" customHeight="1" x14ac:dyDescent="0.2">
      <c r="A336" s="47"/>
      <c r="B336" s="103"/>
      <c r="C336" s="106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60"/>
    </row>
    <row r="337" spans="1:15" ht="15.95" hidden="1" customHeight="1" x14ac:dyDescent="0.2">
      <c r="A337" s="47"/>
      <c r="B337" s="52"/>
      <c r="C337" s="106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60"/>
    </row>
    <row r="338" spans="1:15" ht="15.95" hidden="1" customHeight="1" x14ac:dyDescent="0.2">
      <c r="A338" s="47"/>
      <c r="B338" s="52"/>
      <c r="C338" s="106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60"/>
    </row>
    <row r="339" spans="1:15" ht="15.95" hidden="1" customHeight="1" x14ac:dyDescent="0.2">
      <c r="A339" s="47"/>
      <c r="B339" s="52"/>
      <c r="C339" s="106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60"/>
    </row>
    <row r="340" spans="1:15" ht="15.95" hidden="1" customHeight="1" x14ac:dyDescent="0.2">
      <c r="A340" s="47"/>
      <c r="B340" s="52"/>
      <c r="C340" s="106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60"/>
    </row>
    <row r="341" spans="1:15" ht="15.95" hidden="1" customHeight="1" x14ac:dyDescent="0.2">
      <c r="A341" s="47"/>
      <c r="B341" s="52"/>
      <c r="C341" s="106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60"/>
    </row>
    <row r="342" spans="1:15" ht="15.95" hidden="1" customHeight="1" x14ac:dyDescent="0.2">
      <c r="A342" s="47"/>
      <c r="B342" s="52"/>
      <c r="C342" s="106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60"/>
    </row>
    <row r="343" spans="1:15" ht="15.95" hidden="1" customHeight="1" x14ac:dyDescent="0.2">
      <c r="A343" s="47"/>
      <c r="B343" s="52"/>
      <c r="C343" s="106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60"/>
    </row>
    <row r="344" spans="1:15" ht="15.95" hidden="1" customHeight="1" x14ac:dyDescent="0.2">
      <c r="A344" s="47"/>
      <c r="B344" s="52"/>
      <c r="C344" s="106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60"/>
    </row>
    <row r="345" spans="1:15" ht="15.95" hidden="1" customHeight="1" x14ac:dyDescent="0.2">
      <c r="A345" s="47"/>
      <c r="B345" s="52"/>
      <c r="C345" s="106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60"/>
    </row>
    <row r="346" spans="1:15" ht="15.95" hidden="1" customHeight="1" x14ac:dyDescent="0.2">
      <c r="A346" s="47"/>
      <c r="B346" s="52"/>
      <c r="C346" s="106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60"/>
    </row>
    <row r="347" spans="1:15" ht="15.95" hidden="1" customHeight="1" x14ac:dyDescent="0.2">
      <c r="A347" s="47"/>
      <c r="B347" s="52"/>
      <c r="C347" s="106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60"/>
    </row>
    <row r="348" spans="1:15" ht="15.95" hidden="1" customHeight="1" x14ac:dyDescent="0.2">
      <c r="A348" s="47"/>
      <c r="B348" s="52"/>
      <c r="C348" s="106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60"/>
    </row>
    <row r="349" spans="1:15" ht="15.95" hidden="1" customHeight="1" x14ac:dyDescent="0.2">
      <c r="A349" s="47"/>
      <c r="B349" s="52"/>
      <c r="C349" s="106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60"/>
    </row>
    <row r="350" spans="1:15" ht="15.95" hidden="1" customHeight="1" x14ac:dyDescent="0.2">
      <c r="A350" s="47"/>
      <c r="B350" s="52"/>
      <c r="C350" s="106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60"/>
    </row>
    <row r="351" spans="1:15" ht="15.95" hidden="1" customHeight="1" x14ac:dyDescent="0.2">
      <c r="A351" s="47"/>
      <c r="B351" s="52"/>
      <c r="C351" s="106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60"/>
    </row>
    <row r="352" spans="1:15" ht="15.95" hidden="1" customHeight="1" x14ac:dyDescent="0.2">
      <c r="A352" s="47"/>
      <c r="B352" s="52"/>
      <c r="C352" s="106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60"/>
    </row>
    <row r="353" spans="1:15" ht="15.95" hidden="1" customHeight="1" x14ac:dyDescent="0.2">
      <c r="A353" s="47"/>
      <c r="B353" s="52"/>
      <c r="C353" s="106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60"/>
    </row>
    <row r="354" spans="1:15" ht="15.95" hidden="1" customHeight="1" x14ac:dyDescent="0.2">
      <c r="A354" s="47"/>
      <c r="B354" s="52"/>
      <c r="C354" s="106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60"/>
    </row>
    <row r="355" spans="1:15" ht="15.95" hidden="1" customHeight="1" x14ac:dyDescent="0.2">
      <c r="A355" s="47"/>
      <c r="B355" s="52"/>
      <c r="C355" s="106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60"/>
    </row>
    <row r="356" spans="1:15" ht="15.95" hidden="1" customHeight="1" x14ac:dyDescent="0.2">
      <c r="A356" s="47"/>
      <c r="B356" s="52"/>
      <c r="C356" s="104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60"/>
    </row>
    <row r="357" spans="1:15" ht="15.95" hidden="1" customHeight="1" x14ac:dyDescent="0.2">
      <c r="A357" s="47"/>
      <c r="B357" s="51"/>
      <c r="C357" s="106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60"/>
    </row>
    <row r="358" spans="1:15" ht="15.95" hidden="1" customHeight="1" x14ac:dyDescent="0.2">
      <c r="A358" s="47"/>
      <c r="B358" s="52"/>
      <c r="C358" s="106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60"/>
    </row>
    <row r="359" spans="1:15" ht="15.95" hidden="1" customHeight="1" x14ac:dyDescent="0.2">
      <c r="A359" s="47"/>
      <c r="B359" s="52"/>
      <c r="C359" s="106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60"/>
    </row>
    <row r="360" spans="1:15" ht="15.95" hidden="1" customHeight="1" x14ac:dyDescent="0.2">
      <c r="A360" s="47"/>
      <c r="B360" s="52"/>
      <c r="C360" s="106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60"/>
    </row>
    <row r="361" spans="1:15" ht="15.95" hidden="1" customHeight="1" x14ac:dyDescent="0.2">
      <c r="A361" s="47"/>
      <c r="B361" s="52"/>
      <c r="C361" s="106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60"/>
    </row>
    <row r="362" spans="1:15" ht="15.95" hidden="1" customHeight="1" x14ac:dyDescent="0.2">
      <c r="A362" s="47"/>
      <c r="B362" s="52"/>
      <c r="C362" s="106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60"/>
    </row>
    <row r="363" spans="1:15" ht="15.95" hidden="1" customHeight="1" x14ac:dyDescent="0.2">
      <c r="A363" s="47"/>
      <c r="B363" s="52"/>
      <c r="C363" s="106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60"/>
    </row>
    <row r="364" spans="1:15" ht="15.95" hidden="1" customHeight="1" x14ac:dyDescent="0.2">
      <c r="A364" s="47"/>
      <c r="B364" s="52"/>
      <c r="C364" s="106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60"/>
    </row>
    <row r="365" spans="1:15" ht="15.95" hidden="1" customHeight="1" x14ac:dyDescent="0.2">
      <c r="A365" s="47"/>
      <c r="B365" s="52"/>
      <c r="C365" s="106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60"/>
    </row>
    <row r="366" spans="1:15" ht="15.95" hidden="1" customHeight="1" x14ac:dyDescent="0.2">
      <c r="A366" s="47"/>
      <c r="B366" s="51"/>
      <c r="C366" s="106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60"/>
    </row>
    <row r="367" spans="1:15" ht="15.95" hidden="1" customHeight="1" x14ac:dyDescent="0.2">
      <c r="A367" s="47"/>
      <c r="B367" s="52"/>
      <c r="C367" s="106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60"/>
    </row>
    <row r="368" spans="1:15" ht="15.95" hidden="1" customHeight="1" x14ac:dyDescent="0.2">
      <c r="A368" s="47"/>
      <c r="B368" s="52"/>
      <c r="C368" s="106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60"/>
    </row>
    <row r="369" spans="1:15" ht="15.95" hidden="1" customHeight="1" x14ac:dyDescent="0.2">
      <c r="A369" s="47"/>
      <c r="B369" s="52"/>
      <c r="C369" s="106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60"/>
    </row>
    <row r="370" spans="1:15" ht="15.95" hidden="1" customHeight="1" x14ac:dyDescent="0.2">
      <c r="A370" s="47"/>
      <c r="B370" s="52"/>
      <c r="C370" s="106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60"/>
    </row>
    <row r="371" spans="1:15" ht="15.95" hidden="1" customHeight="1" x14ac:dyDescent="0.2">
      <c r="A371" s="47"/>
      <c r="B371" s="52"/>
      <c r="C371" s="106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60"/>
    </row>
    <row r="372" spans="1:15" ht="15.95" hidden="1" customHeight="1" x14ac:dyDescent="0.2">
      <c r="A372" s="47"/>
      <c r="B372" s="52"/>
      <c r="C372" s="106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60"/>
    </row>
    <row r="373" spans="1:15" ht="15.95" hidden="1" customHeight="1" x14ac:dyDescent="0.2">
      <c r="A373" s="47"/>
      <c r="B373" s="52"/>
      <c r="C373" s="106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60"/>
    </row>
    <row r="374" spans="1:15" hidden="1" x14ac:dyDescent="0.2">
      <c r="A374" s="81"/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</row>
    <row r="395" spans="1:15" ht="12.75" hidden="1" customHeight="1" x14ac:dyDescent="0.2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</row>
    <row r="396" spans="1:15" ht="12.75" hidden="1" customHeight="1" x14ac:dyDescent="0.2">
      <c r="A396" s="185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</row>
    <row r="397" spans="1:15" ht="12.75" hidden="1" customHeight="1" x14ac:dyDescent="0.2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/>
      <c r="B399" s="80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</row>
    <row r="400" spans="1:15" ht="15.95" hidden="1" customHeight="1" x14ac:dyDescent="0.2">
      <c r="A400" s="75"/>
      <c r="B400" s="75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115"/>
    </row>
    <row r="401" spans="1:15" ht="15.95" hidden="1" customHeight="1" x14ac:dyDescent="0.2">
      <c r="A401" s="47"/>
      <c r="B401" s="103"/>
      <c r="C401" s="87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60"/>
    </row>
    <row r="402" spans="1:15" ht="15.95" hidden="1" customHeight="1" x14ac:dyDescent="0.2">
      <c r="A402" s="47"/>
      <c r="B402" s="52"/>
      <c r="C402" s="87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60"/>
    </row>
    <row r="403" spans="1:15" ht="15.95" hidden="1" customHeight="1" x14ac:dyDescent="0.2">
      <c r="A403" s="47"/>
      <c r="B403" s="52"/>
      <c r="C403" s="87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60"/>
    </row>
    <row r="404" spans="1:15" ht="15.95" hidden="1" customHeight="1" x14ac:dyDescent="0.2">
      <c r="A404" s="47"/>
      <c r="B404" s="52"/>
      <c r="C404" s="87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60"/>
    </row>
    <row r="405" spans="1:15" ht="15.95" hidden="1" customHeight="1" x14ac:dyDescent="0.2">
      <c r="A405" s="47"/>
      <c r="B405" s="52"/>
      <c r="C405" s="87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60"/>
    </row>
    <row r="406" spans="1:15" ht="15.95" hidden="1" customHeight="1" x14ac:dyDescent="0.2">
      <c r="A406" s="47"/>
      <c r="B406" s="52"/>
      <c r="C406" s="87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60"/>
    </row>
    <row r="407" spans="1:15" ht="15.95" hidden="1" customHeight="1" x14ac:dyDescent="0.2">
      <c r="A407" s="47"/>
      <c r="B407" s="52"/>
      <c r="C407" s="87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60"/>
    </row>
    <row r="408" spans="1:15" ht="15.95" hidden="1" customHeight="1" x14ac:dyDescent="0.2">
      <c r="A408" s="47"/>
      <c r="B408" s="52"/>
      <c r="C408" s="87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60"/>
    </row>
    <row r="409" spans="1:15" ht="15.95" hidden="1" customHeight="1" x14ac:dyDescent="0.2">
      <c r="A409" s="47"/>
      <c r="B409" s="52"/>
      <c r="C409" s="87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60"/>
    </row>
    <row r="410" spans="1:15" ht="15.95" hidden="1" customHeight="1" x14ac:dyDescent="0.2">
      <c r="A410" s="47"/>
      <c r="B410" s="52"/>
      <c r="C410" s="87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60"/>
    </row>
    <row r="411" spans="1:15" ht="15.95" hidden="1" customHeight="1" x14ac:dyDescent="0.2">
      <c r="A411" s="47"/>
      <c r="B411" s="52"/>
      <c r="C411" s="87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60"/>
    </row>
    <row r="412" spans="1:15" ht="15.95" hidden="1" customHeight="1" x14ac:dyDescent="0.2">
      <c r="A412" s="47"/>
      <c r="B412" s="52"/>
      <c r="C412" s="87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60"/>
    </row>
    <row r="413" spans="1:15" ht="15.95" hidden="1" customHeight="1" x14ac:dyDescent="0.2">
      <c r="A413" s="47"/>
      <c r="B413" s="52"/>
      <c r="C413" s="87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60"/>
    </row>
    <row r="414" spans="1:15" ht="15.95" hidden="1" customHeight="1" x14ac:dyDescent="0.2">
      <c r="A414" s="47"/>
      <c r="B414" s="52"/>
      <c r="C414" s="87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60"/>
    </row>
    <row r="415" spans="1:15" ht="15.95" hidden="1" customHeight="1" x14ac:dyDescent="0.2">
      <c r="A415" s="47"/>
      <c r="B415" s="52"/>
      <c r="C415" s="87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60"/>
    </row>
    <row r="416" spans="1:15" ht="15.95" hidden="1" customHeight="1" x14ac:dyDescent="0.2">
      <c r="A416" s="47"/>
      <c r="B416" s="52"/>
      <c r="C416" s="87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60"/>
    </row>
    <row r="417" spans="1:15" ht="15.95" hidden="1" customHeight="1" x14ac:dyDescent="0.2">
      <c r="A417" s="47"/>
      <c r="B417" s="52"/>
      <c r="C417" s="87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60"/>
    </row>
    <row r="418" spans="1:15" ht="15.95" hidden="1" customHeight="1" x14ac:dyDescent="0.2">
      <c r="A418" s="47"/>
      <c r="B418" s="52"/>
      <c r="C418" s="87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60"/>
    </row>
    <row r="419" spans="1:15" ht="15.95" hidden="1" customHeight="1" x14ac:dyDescent="0.2">
      <c r="A419" s="47"/>
      <c r="B419" s="52"/>
      <c r="C419" s="87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60"/>
    </row>
    <row r="420" spans="1:15" ht="15.95" hidden="1" customHeight="1" x14ac:dyDescent="0.2">
      <c r="A420" s="47"/>
      <c r="B420" s="52"/>
      <c r="C420" s="87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60"/>
    </row>
    <row r="421" spans="1:15" ht="15.95" hidden="1" customHeight="1" x14ac:dyDescent="0.2">
      <c r="A421" s="47"/>
      <c r="B421" s="52"/>
      <c r="C421" s="87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60"/>
    </row>
    <row r="422" spans="1:15" ht="15.95" hidden="1" customHeight="1" x14ac:dyDescent="0.2">
      <c r="A422" s="47"/>
      <c r="B422" s="51"/>
      <c r="C422" s="87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60"/>
    </row>
    <row r="423" spans="1:15" ht="15.95" hidden="1" customHeight="1" x14ac:dyDescent="0.2">
      <c r="A423" s="47"/>
      <c r="B423" s="52"/>
      <c r="C423" s="87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60"/>
    </row>
    <row r="424" spans="1:15" ht="15.95" hidden="1" customHeight="1" x14ac:dyDescent="0.2">
      <c r="A424" s="47"/>
      <c r="B424" s="52"/>
      <c r="C424" s="87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60"/>
    </row>
    <row r="425" spans="1:15" ht="15.95" hidden="1" customHeight="1" x14ac:dyDescent="0.2">
      <c r="A425" s="47"/>
      <c r="B425" s="52"/>
      <c r="C425" s="87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60"/>
    </row>
    <row r="426" spans="1:15" ht="15.95" hidden="1" customHeight="1" x14ac:dyDescent="0.2">
      <c r="A426" s="47"/>
      <c r="B426" s="52"/>
      <c r="C426" s="87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60"/>
    </row>
    <row r="427" spans="1:15" ht="15.95" hidden="1" customHeight="1" x14ac:dyDescent="0.2">
      <c r="A427" s="47"/>
      <c r="B427" s="52"/>
      <c r="C427" s="87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60"/>
    </row>
    <row r="428" spans="1:15" ht="15.95" hidden="1" customHeight="1" x14ac:dyDescent="0.2">
      <c r="A428" s="47"/>
      <c r="B428" s="52"/>
      <c r="C428" s="87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60"/>
    </row>
    <row r="429" spans="1:15" ht="15.95" hidden="1" customHeight="1" x14ac:dyDescent="0.2">
      <c r="A429" s="47"/>
      <c r="B429" s="52"/>
      <c r="C429" s="87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60"/>
    </row>
    <row r="430" spans="1:15" ht="15.95" hidden="1" customHeight="1" x14ac:dyDescent="0.2">
      <c r="A430" s="47"/>
      <c r="B430" s="52"/>
      <c r="C430" s="87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60"/>
    </row>
    <row r="431" spans="1:15" ht="15.95" hidden="1" customHeight="1" x14ac:dyDescent="0.2">
      <c r="A431" s="47"/>
      <c r="B431" s="51"/>
      <c r="C431" s="87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60"/>
    </row>
    <row r="432" spans="1:15" ht="15.95" hidden="1" customHeight="1" x14ac:dyDescent="0.2">
      <c r="A432" s="47"/>
      <c r="B432" s="52"/>
      <c r="C432" s="87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60"/>
    </row>
    <row r="433" spans="1:15" ht="15.95" hidden="1" customHeight="1" x14ac:dyDescent="0.2">
      <c r="A433" s="47"/>
      <c r="B433" s="52"/>
      <c r="C433" s="87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60"/>
    </row>
    <row r="434" spans="1:15" ht="15.95" hidden="1" customHeight="1" x14ac:dyDescent="0.2">
      <c r="A434" s="47"/>
      <c r="B434" s="52"/>
      <c r="C434" s="87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60"/>
    </row>
    <row r="435" spans="1:15" ht="15.95" hidden="1" customHeight="1" x14ac:dyDescent="0.2">
      <c r="A435" s="47"/>
      <c r="B435" s="52"/>
      <c r="C435" s="87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60"/>
    </row>
    <row r="436" spans="1:15" ht="15.95" hidden="1" customHeight="1" x14ac:dyDescent="0.2">
      <c r="A436" s="47"/>
      <c r="B436" s="52"/>
      <c r="C436" s="87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60"/>
    </row>
    <row r="437" spans="1:15" ht="15.95" hidden="1" customHeight="1" x14ac:dyDescent="0.2">
      <c r="A437" s="47"/>
      <c r="B437" s="52"/>
      <c r="C437" s="87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60"/>
    </row>
    <row r="438" spans="1:15" ht="15.95" hidden="1" customHeight="1" x14ac:dyDescent="0.2">
      <c r="A438" s="47"/>
      <c r="B438" s="52"/>
      <c r="C438" s="87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60"/>
    </row>
    <row r="439" spans="1:15" hidden="1" x14ac:dyDescent="0.2">
      <c r="A439" s="81"/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</row>
    <row r="461" spans="1:15" ht="12.75" hidden="1" customHeight="1" x14ac:dyDescent="0.2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</row>
    <row r="462" spans="1:15" ht="12.75" hidden="1" customHeight="1" x14ac:dyDescent="0.2">
      <c r="A462" s="185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</row>
    <row r="463" spans="1:15" ht="12.75" hidden="1" customHeight="1" x14ac:dyDescent="0.2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/>
      <c r="B465" s="80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</row>
    <row r="466" spans="1:15" ht="15.95" hidden="1" customHeight="1" x14ac:dyDescent="0.2">
      <c r="A466" s="75"/>
      <c r="B466" s="75"/>
      <c r="C466" s="87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64"/>
    </row>
    <row r="467" spans="1:15" ht="15.95" hidden="1" customHeight="1" x14ac:dyDescent="0.2">
      <c r="A467" s="47"/>
      <c r="B467" s="103"/>
      <c r="C467" s="87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60"/>
    </row>
    <row r="468" spans="1:15" ht="15.95" hidden="1" customHeight="1" x14ac:dyDescent="0.2">
      <c r="A468" s="47"/>
      <c r="B468" s="52"/>
      <c r="C468" s="87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60"/>
    </row>
    <row r="469" spans="1:15" ht="15.95" hidden="1" customHeight="1" x14ac:dyDescent="0.2">
      <c r="A469" s="47"/>
      <c r="B469" s="52"/>
      <c r="C469" s="87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60"/>
    </row>
    <row r="470" spans="1:15" ht="15.95" hidden="1" customHeight="1" x14ac:dyDescent="0.2">
      <c r="A470" s="47"/>
      <c r="B470" s="52"/>
      <c r="C470" s="87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60"/>
    </row>
    <row r="471" spans="1:15" ht="15.95" hidden="1" customHeight="1" x14ac:dyDescent="0.2">
      <c r="A471" s="47"/>
      <c r="B471" s="52"/>
      <c r="C471" s="87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60"/>
    </row>
    <row r="472" spans="1:15" ht="15.95" hidden="1" customHeight="1" x14ac:dyDescent="0.2">
      <c r="A472" s="47"/>
      <c r="B472" s="52"/>
      <c r="C472" s="87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60"/>
    </row>
    <row r="473" spans="1:15" ht="15.95" hidden="1" customHeight="1" x14ac:dyDescent="0.2">
      <c r="A473" s="47"/>
      <c r="B473" s="52"/>
      <c r="C473" s="87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60"/>
    </row>
    <row r="474" spans="1:15" ht="15.95" hidden="1" customHeight="1" x14ac:dyDescent="0.2">
      <c r="A474" s="47"/>
      <c r="B474" s="52"/>
      <c r="C474" s="87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60"/>
    </row>
    <row r="475" spans="1:15" ht="15.95" hidden="1" customHeight="1" x14ac:dyDescent="0.2">
      <c r="A475" s="47"/>
      <c r="B475" s="52"/>
      <c r="C475" s="87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60"/>
    </row>
    <row r="476" spans="1:15" ht="15.95" hidden="1" customHeight="1" x14ac:dyDescent="0.2">
      <c r="A476" s="47"/>
      <c r="B476" s="52"/>
      <c r="C476" s="87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60"/>
    </row>
    <row r="477" spans="1:15" ht="15.95" hidden="1" customHeight="1" x14ac:dyDescent="0.2">
      <c r="A477" s="47"/>
      <c r="B477" s="52"/>
      <c r="C477" s="87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60"/>
    </row>
    <row r="478" spans="1:15" ht="15.95" hidden="1" customHeight="1" x14ac:dyDescent="0.2">
      <c r="A478" s="47"/>
      <c r="B478" s="52"/>
      <c r="C478" s="87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60"/>
    </row>
    <row r="479" spans="1:15" ht="15.95" hidden="1" customHeight="1" x14ac:dyDescent="0.2">
      <c r="A479" s="47"/>
      <c r="B479" s="52"/>
      <c r="C479" s="87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60"/>
    </row>
    <row r="480" spans="1:15" ht="15.95" hidden="1" customHeight="1" x14ac:dyDescent="0.2">
      <c r="A480" s="47"/>
      <c r="B480" s="52"/>
      <c r="C480" s="87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60"/>
    </row>
    <row r="481" spans="1:15" ht="15.95" hidden="1" customHeight="1" x14ac:dyDescent="0.2">
      <c r="A481" s="47"/>
      <c r="B481" s="52"/>
      <c r="C481" s="87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60"/>
    </row>
    <row r="482" spans="1:15" ht="15.95" hidden="1" customHeight="1" x14ac:dyDescent="0.2">
      <c r="A482" s="47"/>
      <c r="B482" s="52"/>
      <c r="C482" s="87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60"/>
    </row>
    <row r="483" spans="1:15" ht="15.95" hidden="1" customHeight="1" x14ac:dyDescent="0.2">
      <c r="A483" s="47"/>
      <c r="B483" s="52"/>
      <c r="C483" s="87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60"/>
    </row>
    <row r="484" spans="1:15" ht="15.95" hidden="1" customHeight="1" x14ac:dyDescent="0.2">
      <c r="A484" s="47"/>
      <c r="B484" s="52"/>
      <c r="C484" s="87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60"/>
    </row>
    <row r="485" spans="1:15" ht="15.95" hidden="1" customHeight="1" x14ac:dyDescent="0.2">
      <c r="A485" s="47"/>
      <c r="B485" s="52"/>
      <c r="C485" s="87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60"/>
    </row>
    <row r="486" spans="1:15" ht="15.95" hidden="1" customHeight="1" x14ac:dyDescent="0.2">
      <c r="A486" s="47"/>
      <c r="B486" s="52"/>
      <c r="C486" s="87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60"/>
    </row>
    <row r="487" spans="1:15" ht="15.95" hidden="1" customHeight="1" x14ac:dyDescent="0.2">
      <c r="A487" s="47"/>
      <c r="B487" s="52"/>
      <c r="C487" s="87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60"/>
    </row>
    <row r="488" spans="1:15" ht="15.95" hidden="1" customHeight="1" x14ac:dyDescent="0.2">
      <c r="A488" s="47"/>
      <c r="B488" s="51"/>
      <c r="C488" s="87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60"/>
    </row>
    <row r="489" spans="1:15" ht="15.95" hidden="1" customHeight="1" x14ac:dyDescent="0.2">
      <c r="A489" s="47"/>
      <c r="B489" s="52"/>
      <c r="C489" s="87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60"/>
    </row>
    <row r="490" spans="1:15" ht="15.95" hidden="1" customHeight="1" x14ac:dyDescent="0.2">
      <c r="A490" s="47"/>
      <c r="B490" s="52"/>
      <c r="C490" s="87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60"/>
    </row>
    <row r="491" spans="1:15" ht="15.95" hidden="1" customHeight="1" x14ac:dyDescent="0.2">
      <c r="A491" s="47"/>
      <c r="B491" s="52"/>
      <c r="C491" s="87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60"/>
    </row>
    <row r="492" spans="1:15" ht="15.95" hidden="1" customHeight="1" x14ac:dyDescent="0.2">
      <c r="A492" s="47"/>
      <c r="B492" s="52"/>
      <c r="C492" s="87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60"/>
    </row>
    <row r="493" spans="1:15" ht="15.95" hidden="1" customHeight="1" x14ac:dyDescent="0.2">
      <c r="A493" s="47"/>
      <c r="B493" s="52"/>
      <c r="C493" s="87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60"/>
    </row>
    <row r="494" spans="1:15" ht="15.95" hidden="1" customHeight="1" x14ac:dyDescent="0.2">
      <c r="A494" s="47"/>
      <c r="B494" s="52"/>
      <c r="C494" s="87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60"/>
    </row>
    <row r="495" spans="1:15" ht="15.95" hidden="1" customHeight="1" x14ac:dyDescent="0.2">
      <c r="A495" s="47"/>
      <c r="B495" s="52"/>
      <c r="C495" s="87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60"/>
    </row>
    <row r="496" spans="1:15" ht="15.95" hidden="1" customHeight="1" x14ac:dyDescent="0.2">
      <c r="A496" s="47"/>
      <c r="B496" s="52"/>
      <c r="C496" s="87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60"/>
    </row>
    <row r="497" spans="1:15" ht="15.95" hidden="1" customHeight="1" x14ac:dyDescent="0.2">
      <c r="A497" s="47"/>
      <c r="B497" s="51"/>
      <c r="C497" s="87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60"/>
    </row>
    <row r="498" spans="1:15" ht="15.95" hidden="1" customHeight="1" x14ac:dyDescent="0.2">
      <c r="A498" s="47"/>
      <c r="B498" s="52"/>
      <c r="C498" s="87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60"/>
    </row>
    <row r="499" spans="1:15" ht="15.95" hidden="1" customHeight="1" x14ac:dyDescent="0.2">
      <c r="A499" s="47"/>
      <c r="B499" s="52"/>
      <c r="C499" s="87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60"/>
    </row>
    <row r="500" spans="1:15" ht="15.95" hidden="1" customHeight="1" x14ac:dyDescent="0.2">
      <c r="A500" s="47"/>
      <c r="B500" s="52"/>
      <c r="C500" s="87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60"/>
    </row>
    <row r="501" spans="1:15" ht="15.95" hidden="1" customHeight="1" x14ac:dyDescent="0.2">
      <c r="A501" s="47"/>
      <c r="B501" s="52"/>
      <c r="C501" s="87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60"/>
    </row>
    <row r="502" spans="1:15" ht="15.95" hidden="1" customHeight="1" x14ac:dyDescent="0.2">
      <c r="A502" s="47"/>
      <c r="B502" s="52"/>
      <c r="C502" s="87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60"/>
    </row>
    <row r="503" spans="1:15" ht="15.95" hidden="1" customHeight="1" x14ac:dyDescent="0.2">
      <c r="A503" s="47"/>
      <c r="B503" s="52"/>
      <c r="C503" s="87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60"/>
    </row>
    <row r="504" spans="1:15" ht="15.95" hidden="1" customHeight="1" x14ac:dyDescent="0.2">
      <c r="A504" s="47"/>
      <c r="B504" s="52"/>
      <c r="C504" s="87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60"/>
    </row>
    <row r="505" spans="1:15" hidden="1" x14ac:dyDescent="0.2">
      <c r="A505" s="81"/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</row>
    <row r="527" spans="1:15" ht="12.75" hidden="1" customHeight="1" x14ac:dyDescent="0.2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</row>
    <row r="528" spans="1:15" ht="12.75" hidden="1" customHeight="1" x14ac:dyDescent="0.2">
      <c r="A528" s="185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</row>
    <row r="529" spans="1:15" ht="12.75" hidden="1" customHeight="1" x14ac:dyDescent="0.2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/>
      <c r="B531" s="80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</row>
    <row r="532" spans="1:15" ht="15.95" hidden="1" customHeight="1" x14ac:dyDescent="0.2">
      <c r="A532" s="47"/>
      <c r="B532" s="75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64"/>
    </row>
    <row r="533" spans="1:15" ht="15.95" hidden="1" customHeight="1" x14ac:dyDescent="0.2">
      <c r="A533" s="47"/>
      <c r="B533" s="103"/>
      <c r="C533" s="87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60"/>
    </row>
    <row r="534" spans="1:15" ht="15.95" hidden="1" customHeight="1" x14ac:dyDescent="0.2">
      <c r="A534" s="47"/>
      <c r="B534" s="52"/>
      <c r="C534" s="87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60"/>
    </row>
    <row r="535" spans="1:15" ht="15.95" hidden="1" customHeight="1" x14ac:dyDescent="0.2">
      <c r="A535" s="47"/>
      <c r="B535" s="52"/>
      <c r="C535" s="87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60"/>
    </row>
    <row r="536" spans="1:15" ht="15.95" hidden="1" customHeight="1" x14ac:dyDescent="0.2">
      <c r="A536" s="47"/>
      <c r="B536" s="52"/>
      <c r="C536" s="87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60"/>
    </row>
    <row r="537" spans="1:15" ht="15.95" hidden="1" customHeight="1" x14ac:dyDescent="0.2">
      <c r="A537" s="47"/>
      <c r="B537" s="52"/>
      <c r="C537" s="87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60"/>
    </row>
    <row r="538" spans="1:15" ht="15.95" hidden="1" customHeight="1" x14ac:dyDescent="0.2">
      <c r="A538" s="47"/>
      <c r="B538" s="52"/>
      <c r="C538" s="87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60"/>
    </row>
    <row r="539" spans="1:15" ht="15.95" hidden="1" customHeight="1" x14ac:dyDescent="0.2">
      <c r="A539" s="47"/>
      <c r="B539" s="52"/>
      <c r="C539" s="87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60"/>
    </row>
    <row r="540" spans="1:15" ht="15.95" hidden="1" customHeight="1" x14ac:dyDescent="0.2">
      <c r="A540" s="47"/>
      <c r="B540" s="52"/>
      <c r="C540" s="87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60"/>
    </row>
    <row r="541" spans="1:15" ht="15.95" hidden="1" customHeight="1" x14ac:dyDescent="0.2">
      <c r="A541" s="47"/>
      <c r="B541" s="52"/>
      <c r="C541" s="87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60"/>
    </row>
    <row r="542" spans="1:15" ht="15.95" hidden="1" customHeight="1" x14ac:dyDescent="0.2">
      <c r="A542" s="47"/>
      <c r="B542" s="52"/>
      <c r="C542" s="87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60"/>
    </row>
    <row r="543" spans="1:15" ht="15.95" hidden="1" customHeight="1" x14ac:dyDescent="0.2">
      <c r="A543" s="47"/>
      <c r="B543" s="52"/>
      <c r="C543" s="87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60"/>
    </row>
    <row r="544" spans="1:15" ht="15.95" hidden="1" customHeight="1" x14ac:dyDescent="0.2">
      <c r="A544" s="47"/>
      <c r="B544" s="52"/>
      <c r="C544" s="87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60"/>
    </row>
    <row r="545" spans="1:15" ht="15.95" hidden="1" customHeight="1" x14ac:dyDescent="0.2">
      <c r="A545" s="47"/>
      <c r="B545" s="52"/>
      <c r="C545" s="87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60"/>
    </row>
    <row r="546" spans="1:15" ht="15.95" hidden="1" customHeight="1" x14ac:dyDescent="0.2">
      <c r="A546" s="47"/>
      <c r="B546" s="52"/>
      <c r="C546" s="87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60"/>
    </row>
    <row r="547" spans="1:15" ht="15.95" hidden="1" customHeight="1" x14ac:dyDescent="0.2">
      <c r="A547" s="47"/>
      <c r="B547" s="52"/>
      <c r="C547" s="87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60"/>
    </row>
    <row r="548" spans="1:15" ht="15.95" hidden="1" customHeight="1" x14ac:dyDescent="0.2">
      <c r="A548" s="47"/>
      <c r="B548" s="52"/>
      <c r="C548" s="87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60"/>
    </row>
    <row r="549" spans="1:15" ht="15.95" hidden="1" customHeight="1" x14ac:dyDescent="0.2">
      <c r="A549" s="47"/>
      <c r="B549" s="52"/>
      <c r="C549" s="87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60"/>
    </row>
    <row r="550" spans="1:15" ht="15.95" hidden="1" customHeight="1" x14ac:dyDescent="0.2">
      <c r="A550" s="47"/>
      <c r="B550" s="52"/>
      <c r="C550" s="87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60"/>
    </row>
    <row r="551" spans="1:15" ht="15.95" hidden="1" customHeight="1" x14ac:dyDescent="0.2">
      <c r="A551" s="47"/>
      <c r="B551" s="52"/>
      <c r="C551" s="87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60"/>
    </row>
    <row r="552" spans="1:15" ht="15.95" hidden="1" customHeight="1" x14ac:dyDescent="0.2">
      <c r="A552" s="47"/>
      <c r="B552" s="52"/>
      <c r="C552" s="87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60"/>
    </row>
    <row r="553" spans="1:15" ht="15.95" hidden="1" customHeight="1" x14ac:dyDescent="0.2">
      <c r="A553" s="47"/>
      <c r="B553" s="52"/>
      <c r="C553" s="87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60"/>
    </row>
    <row r="554" spans="1:15" ht="15.95" hidden="1" customHeight="1" x14ac:dyDescent="0.2">
      <c r="A554" s="47"/>
      <c r="B554" s="51"/>
      <c r="C554" s="87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60"/>
    </row>
    <row r="555" spans="1:15" ht="15.95" hidden="1" customHeight="1" x14ac:dyDescent="0.2">
      <c r="A555" s="47"/>
      <c r="B555" s="52"/>
      <c r="C555" s="87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60"/>
    </row>
    <row r="556" spans="1:15" ht="15.95" hidden="1" customHeight="1" x14ac:dyDescent="0.2">
      <c r="A556" s="47"/>
      <c r="B556" s="52"/>
      <c r="C556" s="87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60"/>
    </row>
    <row r="557" spans="1:15" ht="15.95" hidden="1" customHeight="1" x14ac:dyDescent="0.2">
      <c r="A557" s="47"/>
      <c r="B557" s="52"/>
      <c r="C557" s="87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60"/>
    </row>
    <row r="558" spans="1:15" ht="15.95" hidden="1" customHeight="1" x14ac:dyDescent="0.2">
      <c r="A558" s="47"/>
      <c r="B558" s="52"/>
      <c r="C558" s="87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60"/>
    </row>
    <row r="559" spans="1:15" ht="15.95" hidden="1" customHeight="1" x14ac:dyDescent="0.2">
      <c r="A559" s="47"/>
      <c r="B559" s="52"/>
      <c r="C559" s="87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60"/>
    </row>
    <row r="560" spans="1:15" ht="15.95" hidden="1" customHeight="1" x14ac:dyDescent="0.2">
      <c r="A560" s="47"/>
      <c r="B560" s="52"/>
      <c r="C560" s="87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60"/>
    </row>
    <row r="561" spans="1:15" ht="15.95" hidden="1" customHeight="1" x14ac:dyDescent="0.2">
      <c r="A561" s="47"/>
      <c r="B561" s="52"/>
      <c r="C561" s="87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60"/>
    </row>
    <row r="562" spans="1:15" ht="15.95" hidden="1" customHeight="1" x14ac:dyDescent="0.2">
      <c r="A562" s="47"/>
      <c r="B562" s="52"/>
      <c r="C562" s="87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60"/>
    </row>
    <row r="563" spans="1:15" ht="15.95" hidden="1" customHeight="1" x14ac:dyDescent="0.2">
      <c r="A563" s="47"/>
      <c r="B563" s="51"/>
      <c r="C563" s="87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60"/>
    </row>
    <row r="564" spans="1:15" ht="15.95" hidden="1" customHeight="1" x14ac:dyDescent="0.2">
      <c r="A564" s="47"/>
      <c r="B564" s="52"/>
      <c r="C564" s="87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60"/>
    </row>
    <row r="565" spans="1:15" ht="15.95" hidden="1" customHeight="1" x14ac:dyDescent="0.2">
      <c r="A565" s="47"/>
      <c r="B565" s="52"/>
      <c r="C565" s="87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60"/>
    </row>
    <row r="566" spans="1:15" ht="15.95" hidden="1" customHeight="1" x14ac:dyDescent="0.2">
      <c r="A566" s="47"/>
      <c r="B566" s="52"/>
      <c r="C566" s="87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60"/>
    </row>
    <row r="567" spans="1:15" ht="15.95" hidden="1" customHeight="1" x14ac:dyDescent="0.2">
      <c r="A567" s="47"/>
      <c r="B567" s="52"/>
      <c r="C567" s="87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60"/>
    </row>
    <row r="568" spans="1:15" ht="15.95" hidden="1" customHeight="1" x14ac:dyDescent="0.2">
      <c r="A568" s="47"/>
      <c r="B568" s="52"/>
      <c r="C568" s="87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60"/>
    </row>
    <row r="569" spans="1:15" ht="15.95" hidden="1" customHeight="1" x14ac:dyDescent="0.2">
      <c r="A569" s="47"/>
      <c r="B569" s="52"/>
      <c r="C569" s="87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60"/>
    </row>
    <row r="570" spans="1:15" ht="15.95" hidden="1" customHeight="1" x14ac:dyDescent="0.2">
      <c r="A570" s="47"/>
      <c r="B570" s="52"/>
      <c r="C570" s="87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60"/>
    </row>
    <row r="571" spans="1:15" hidden="1" x14ac:dyDescent="0.2">
      <c r="A571" s="81"/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</row>
    <row r="593" spans="1:15" ht="12.75" hidden="1" customHeight="1" x14ac:dyDescent="0.2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</row>
    <row r="594" spans="1:15" ht="12.75" hidden="1" customHeight="1" x14ac:dyDescent="0.2">
      <c r="A594" s="185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</row>
    <row r="595" spans="1:15" ht="12.75" hidden="1" customHeight="1" x14ac:dyDescent="0.2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/>
      <c r="B597" s="80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</row>
    <row r="598" spans="1:15" ht="15.95" hidden="1" customHeight="1" x14ac:dyDescent="0.2">
      <c r="A598" s="47"/>
      <c r="B598" s="75"/>
      <c r="C598" s="11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64"/>
    </row>
    <row r="599" spans="1:15" ht="15.95" hidden="1" customHeight="1" x14ac:dyDescent="0.2">
      <c r="A599" s="47"/>
      <c r="B599" s="103"/>
      <c r="C599" s="116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60"/>
    </row>
    <row r="600" spans="1:15" ht="15.95" hidden="1" customHeight="1" x14ac:dyDescent="0.2">
      <c r="A600" s="47"/>
      <c r="B600" s="52"/>
      <c r="C600" s="116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60"/>
    </row>
    <row r="601" spans="1:15" ht="15.95" hidden="1" customHeight="1" x14ac:dyDescent="0.2">
      <c r="A601" s="47"/>
      <c r="B601" s="52"/>
      <c r="C601" s="116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60"/>
    </row>
    <row r="602" spans="1:15" ht="15.95" hidden="1" customHeight="1" x14ac:dyDescent="0.2">
      <c r="A602" s="47"/>
      <c r="B602" s="52"/>
      <c r="C602" s="116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60"/>
    </row>
    <row r="603" spans="1:15" ht="15.95" hidden="1" customHeight="1" x14ac:dyDescent="0.2">
      <c r="A603" s="47"/>
      <c r="B603" s="52"/>
      <c r="C603" s="116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60"/>
    </row>
    <row r="604" spans="1:15" ht="15.95" hidden="1" customHeight="1" x14ac:dyDescent="0.2">
      <c r="A604" s="47"/>
      <c r="B604" s="52"/>
      <c r="C604" s="116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60"/>
    </row>
    <row r="605" spans="1:15" ht="15.95" hidden="1" customHeight="1" x14ac:dyDescent="0.2">
      <c r="A605" s="47"/>
      <c r="B605" s="52"/>
      <c r="C605" s="116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60"/>
    </row>
    <row r="606" spans="1:15" ht="15.95" hidden="1" customHeight="1" x14ac:dyDescent="0.2">
      <c r="A606" s="47"/>
      <c r="B606" s="52"/>
      <c r="C606" s="116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60"/>
    </row>
    <row r="607" spans="1:15" ht="15.95" hidden="1" customHeight="1" x14ac:dyDescent="0.2">
      <c r="A607" s="47"/>
      <c r="B607" s="52"/>
      <c r="C607" s="116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60"/>
    </row>
    <row r="608" spans="1:15" ht="15.95" hidden="1" customHeight="1" x14ac:dyDescent="0.2">
      <c r="A608" s="47"/>
      <c r="B608" s="52"/>
      <c r="C608" s="116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60"/>
    </row>
    <row r="609" spans="1:15" ht="15.95" hidden="1" customHeight="1" x14ac:dyDescent="0.2">
      <c r="A609" s="47"/>
      <c r="B609" s="52"/>
      <c r="C609" s="116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60"/>
    </row>
    <row r="610" spans="1:15" ht="15.95" hidden="1" customHeight="1" x14ac:dyDescent="0.2">
      <c r="A610" s="47"/>
      <c r="B610" s="52"/>
      <c r="C610" s="116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60"/>
    </row>
    <row r="611" spans="1:15" ht="15.95" hidden="1" customHeight="1" x14ac:dyDescent="0.2">
      <c r="A611" s="47"/>
      <c r="B611" s="52"/>
      <c r="C611" s="116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60"/>
    </row>
    <row r="612" spans="1:15" ht="15.95" hidden="1" customHeight="1" x14ac:dyDescent="0.2">
      <c r="A612" s="47"/>
      <c r="B612" s="52"/>
      <c r="C612" s="116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60"/>
    </row>
    <row r="613" spans="1:15" ht="15.95" hidden="1" customHeight="1" x14ac:dyDescent="0.2">
      <c r="A613" s="47"/>
      <c r="B613" s="52"/>
      <c r="C613" s="116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60"/>
    </row>
    <row r="614" spans="1:15" ht="15.95" hidden="1" customHeight="1" x14ac:dyDescent="0.2">
      <c r="A614" s="47"/>
      <c r="B614" s="52"/>
      <c r="C614" s="116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60"/>
    </row>
    <row r="615" spans="1:15" ht="15.95" hidden="1" customHeight="1" x14ac:dyDescent="0.2">
      <c r="A615" s="47"/>
      <c r="B615" s="52"/>
      <c r="C615" s="116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60"/>
    </row>
    <row r="616" spans="1:15" ht="15.95" hidden="1" customHeight="1" x14ac:dyDescent="0.2">
      <c r="A616" s="47"/>
      <c r="B616" s="52"/>
      <c r="C616" s="116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60"/>
    </row>
    <row r="617" spans="1:15" ht="15.95" hidden="1" customHeight="1" x14ac:dyDescent="0.2">
      <c r="A617" s="47"/>
      <c r="B617" s="52"/>
      <c r="C617" s="116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60"/>
    </row>
    <row r="618" spans="1:15" ht="15.95" hidden="1" customHeight="1" x14ac:dyDescent="0.2">
      <c r="A618" s="47"/>
      <c r="B618" s="52"/>
      <c r="C618" s="116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60"/>
    </row>
    <row r="619" spans="1:15" ht="15.95" hidden="1" customHeight="1" x14ac:dyDescent="0.2">
      <c r="A619" s="47"/>
      <c r="B619" s="52"/>
      <c r="C619" s="116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60"/>
    </row>
    <row r="620" spans="1:15" ht="15.95" hidden="1" customHeight="1" x14ac:dyDescent="0.2">
      <c r="A620" s="47"/>
      <c r="B620" s="51"/>
      <c r="C620" s="116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60"/>
    </row>
    <row r="621" spans="1:15" ht="15.95" hidden="1" customHeight="1" x14ac:dyDescent="0.2">
      <c r="A621" s="47"/>
      <c r="B621" s="52"/>
      <c r="C621" s="116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60"/>
    </row>
    <row r="622" spans="1:15" ht="15.95" hidden="1" customHeight="1" x14ac:dyDescent="0.2">
      <c r="A622" s="47"/>
      <c r="B622" s="52"/>
      <c r="C622" s="116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60"/>
    </row>
    <row r="623" spans="1:15" ht="15.95" hidden="1" customHeight="1" x14ac:dyDescent="0.2">
      <c r="A623" s="47"/>
      <c r="B623" s="52"/>
      <c r="C623" s="116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60"/>
    </row>
    <row r="624" spans="1:15" ht="15.95" hidden="1" customHeight="1" x14ac:dyDescent="0.2">
      <c r="A624" s="47"/>
      <c r="B624" s="52"/>
      <c r="C624" s="116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60"/>
    </row>
    <row r="625" spans="1:15" ht="15.95" hidden="1" customHeight="1" x14ac:dyDescent="0.2">
      <c r="A625" s="47"/>
      <c r="B625" s="52"/>
      <c r="C625" s="116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60"/>
    </row>
    <row r="626" spans="1:15" ht="15.95" hidden="1" customHeight="1" x14ac:dyDescent="0.2">
      <c r="A626" s="47"/>
      <c r="B626" s="52"/>
      <c r="C626" s="116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60"/>
    </row>
    <row r="627" spans="1:15" ht="15.95" hidden="1" customHeight="1" x14ac:dyDescent="0.2">
      <c r="A627" s="47"/>
      <c r="B627" s="52"/>
      <c r="C627" s="116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60"/>
    </row>
    <row r="628" spans="1:15" ht="15.95" hidden="1" customHeight="1" x14ac:dyDescent="0.2">
      <c r="A628" s="47"/>
      <c r="B628" s="52"/>
      <c r="C628" s="116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60"/>
    </row>
    <row r="629" spans="1:15" ht="15.95" hidden="1" customHeight="1" x14ac:dyDescent="0.2">
      <c r="A629" s="47"/>
      <c r="B629" s="51"/>
      <c r="C629" s="116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60"/>
    </row>
    <row r="630" spans="1:15" ht="15.95" hidden="1" customHeight="1" x14ac:dyDescent="0.2">
      <c r="A630" s="47"/>
      <c r="B630" s="52"/>
      <c r="C630" s="116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60"/>
    </row>
    <row r="631" spans="1:15" ht="15.95" hidden="1" customHeight="1" x14ac:dyDescent="0.2">
      <c r="A631" s="47"/>
      <c r="B631" s="52"/>
      <c r="C631" s="116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60"/>
    </row>
    <row r="632" spans="1:15" ht="15.95" hidden="1" customHeight="1" x14ac:dyDescent="0.2">
      <c r="A632" s="47"/>
      <c r="B632" s="52"/>
      <c r="C632" s="116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60"/>
    </row>
    <row r="633" spans="1:15" ht="15.95" hidden="1" customHeight="1" x14ac:dyDescent="0.2">
      <c r="A633" s="47"/>
      <c r="B633" s="52"/>
      <c r="C633" s="116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60"/>
    </row>
    <row r="634" spans="1:15" ht="15.95" hidden="1" customHeight="1" x14ac:dyDescent="0.2">
      <c r="A634" s="47"/>
      <c r="B634" s="52"/>
      <c r="C634" s="116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60"/>
    </row>
    <row r="635" spans="1:15" ht="15.95" hidden="1" customHeight="1" x14ac:dyDescent="0.2">
      <c r="A635" s="47"/>
      <c r="B635" s="52"/>
      <c r="C635" s="116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60"/>
    </row>
    <row r="636" spans="1:15" ht="15.95" hidden="1" customHeight="1" x14ac:dyDescent="0.2">
      <c r="A636" s="47"/>
      <c r="B636" s="52"/>
      <c r="C636" s="117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60"/>
    </row>
    <row r="637" spans="1:15" hidden="1" x14ac:dyDescent="0.2">
      <c r="A637" s="81"/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</row>
    <row r="659" spans="1:15" ht="12.75" hidden="1" customHeight="1" x14ac:dyDescent="0.2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</row>
    <row r="660" spans="1:15" ht="12.75" hidden="1" customHeight="1" x14ac:dyDescent="0.2">
      <c r="A660" s="185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</row>
    <row r="661" spans="1:15" ht="12.75" hidden="1" customHeight="1" x14ac:dyDescent="0.2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/>
      <c r="B663" s="80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</row>
    <row r="664" spans="1:15" ht="15.95" hidden="1" customHeight="1" x14ac:dyDescent="0.2">
      <c r="A664" s="47"/>
      <c r="B664" s="75"/>
      <c r="C664" s="11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64"/>
    </row>
    <row r="665" spans="1:15" ht="15.95" hidden="1" customHeight="1" x14ac:dyDescent="0.2">
      <c r="A665" s="47"/>
      <c r="B665" s="103"/>
      <c r="C665" s="116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60"/>
    </row>
    <row r="666" spans="1:15" ht="15.95" hidden="1" customHeight="1" x14ac:dyDescent="0.2">
      <c r="A666" s="47"/>
      <c r="B666" s="52"/>
      <c r="C666" s="116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60"/>
    </row>
    <row r="667" spans="1:15" ht="15.95" hidden="1" customHeight="1" x14ac:dyDescent="0.2">
      <c r="A667" s="47"/>
      <c r="B667" s="52"/>
      <c r="C667" s="116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60"/>
    </row>
    <row r="668" spans="1:15" ht="15.95" hidden="1" customHeight="1" x14ac:dyDescent="0.2">
      <c r="A668" s="47"/>
      <c r="B668" s="52"/>
      <c r="C668" s="116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60"/>
    </row>
    <row r="669" spans="1:15" ht="15.95" hidden="1" customHeight="1" x14ac:dyDescent="0.2">
      <c r="A669" s="47"/>
      <c r="B669" s="52"/>
      <c r="C669" s="116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60"/>
    </row>
    <row r="670" spans="1:15" ht="15.95" hidden="1" customHeight="1" x14ac:dyDescent="0.2">
      <c r="A670" s="47"/>
      <c r="B670" s="52"/>
      <c r="C670" s="116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60"/>
    </row>
    <row r="671" spans="1:15" ht="15.95" hidden="1" customHeight="1" x14ac:dyDescent="0.2">
      <c r="A671" s="47"/>
      <c r="B671" s="52"/>
      <c r="C671" s="116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60"/>
    </row>
    <row r="672" spans="1:15" ht="15.95" hidden="1" customHeight="1" x14ac:dyDescent="0.2">
      <c r="A672" s="47"/>
      <c r="B672" s="52"/>
      <c r="C672" s="116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60"/>
    </row>
    <row r="673" spans="1:15" ht="15.95" hidden="1" customHeight="1" x14ac:dyDescent="0.2">
      <c r="A673" s="47"/>
      <c r="B673" s="52"/>
      <c r="C673" s="116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60"/>
    </row>
    <row r="674" spans="1:15" ht="15.95" hidden="1" customHeight="1" x14ac:dyDescent="0.2">
      <c r="A674" s="47"/>
      <c r="B674" s="52"/>
      <c r="C674" s="116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60"/>
    </row>
    <row r="675" spans="1:15" ht="15.95" hidden="1" customHeight="1" x14ac:dyDescent="0.2">
      <c r="A675" s="47"/>
      <c r="B675" s="52"/>
      <c r="C675" s="116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60"/>
    </row>
    <row r="676" spans="1:15" ht="15.95" hidden="1" customHeight="1" x14ac:dyDescent="0.2">
      <c r="A676" s="47"/>
      <c r="B676" s="52"/>
      <c r="C676" s="116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60"/>
    </row>
    <row r="677" spans="1:15" ht="15.95" hidden="1" customHeight="1" x14ac:dyDescent="0.2">
      <c r="A677" s="47"/>
      <c r="B677" s="52"/>
      <c r="C677" s="116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60"/>
    </row>
    <row r="678" spans="1:15" ht="15.95" hidden="1" customHeight="1" x14ac:dyDescent="0.2">
      <c r="A678" s="47"/>
      <c r="B678" s="52"/>
      <c r="C678" s="116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60"/>
    </row>
    <row r="679" spans="1:15" ht="15.95" hidden="1" customHeight="1" x14ac:dyDescent="0.2">
      <c r="A679" s="47"/>
      <c r="B679" s="52"/>
      <c r="C679" s="116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60"/>
    </row>
    <row r="680" spans="1:15" ht="15.95" hidden="1" customHeight="1" x14ac:dyDescent="0.2">
      <c r="A680" s="47"/>
      <c r="B680" s="52"/>
      <c r="C680" s="116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60"/>
    </row>
    <row r="681" spans="1:15" ht="15.95" hidden="1" customHeight="1" x14ac:dyDescent="0.2">
      <c r="A681" s="47"/>
      <c r="B681" s="52"/>
      <c r="C681" s="116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60"/>
    </row>
    <row r="682" spans="1:15" ht="15.95" hidden="1" customHeight="1" x14ac:dyDescent="0.2">
      <c r="A682" s="47"/>
      <c r="B682" s="52"/>
      <c r="C682" s="116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60"/>
    </row>
    <row r="683" spans="1:15" ht="15.95" hidden="1" customHeight="1" x14ac:dyDescent="0.2">
      <c r="A683" s="47"/>
      <c r="B683" s="52"/>
      <c r="C683" s="116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60"/>
    </row>
    <row r="684" spans="1:15" ht="15.95" hidden="1" customHeight="1" x14ac:dyDescent="0.2">
      <c r="A684" s="47"/>
      <c r="B684" s="52"/>
      <c r="C684" s="116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60"/>
    </row>
    <row r="685" spans="1:15" ht="15.95" hidden="1" customHeight="1" x14ac:dyDescent="0.2">
      <c r="A685" s="47"/>
      <c r="B685" s="52"/>
      <c r="C685" s="116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60"/>
    </row>
    <row r="686" spans="1:15" ht="15.95" hidden="1" customHeight="1" x14ac:dyDescent="0.2">
      <c r="A686" s="47"/>
      <c r="B686" s="51"/>
      <c r="C686" s="116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60"/>
    </row>
    <row r="687" spans="1:15" ht="15.95" hidden="1" customHeight="1" x14ac:dyDescent="0.2">
      <c r="A687" s="47"/>
      <c r="B687" s="52"/>
      <c r="C687" s="116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60"/>
    </row>
    <row r="688" spans="1:15" ht="15.95" hidden="1" customHeight="1" x14ac:dyDescent="0.2">
      <c r="A688" s="47"/>
      <c r="B688" s="52"/>
      <c r="C688" s="116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60"/>
    </row>
    <row r="689" spans="1:15" ht="15.95" hidden="1" customHeight="1" x14ac:dyDescent="0.2">
      <c r="A689" s="47"/>
      <c r="B689" s="52"/>
      <c r="C689" s="116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60"/>
    </row>
    <row r="690" spans="1:15" ht="15.95" hidden="1" customHeight="1" x14ac:dyDescent="0.2">
      <c r="A690" s="47"/>
      <c r="B690" s="52"/>
      <c r="C690" s="116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60"/>
    </row>
    <row r="691" spans="1:15" ht="15.95" hidden="1" customHeight="1" x14ac:dyDescent="0.2">
      <c r="A691" s="47"/>
      <c r="B691" s="52"/>
      <c r="C691" s="116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60"/>
    </row>
    <row r="692" spans="1:15" ht="15.95" hidden="1" customHeight="1" x14ac:dyDescent="0.2">
      <c r="A692" s="47"/>
      <c r="B692" s="52"/>
      <c r="C692" s="116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60"/>
    </row>
    <row r="693" spans="1:15" ht="15.95" hidden="1" customHeight="1" x14ac:dyDescent="0.2">
      <c r="A693" s="47"/>
      <c r="B693" s="52"/>
      <c r="C693" s="116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60"/>
    </row>
    <row r="694" spans="1:15" ht="15.95" hidden="1" customHeight="1" x14ac:dyDescent="0.2">
      <c r="A694" s="47"/>
      <c r="B694" s="52"/>
      <c r="C694" s="116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60"/>
    </row>
    <row r="695" spans="1:15" ht="15.95" hidden="1" customHeight="1" x14ac:dyDescent="0.2">
      <c r="A695" s="47"/>
      <c r="B695" s="51"/>
      <c r="C695" s="116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60"/>
    </row>
    <row r="696" spans="1:15" ht="15.95" hidden="1" customHeight="1" x14ac:dyDescent="0.2">
      <c r="A696" s="47"/>
      <c r="B696" s="52"/>
      <c r="C696" s="116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60"/>
    </row>
    <row r="697" spans="1:15" ht="15.95" hidden="1" customHeight="1" x14ac:dyDescent="0.2">
      <c r="A697" s="47"/>
      <c r="B697" s="52"/>
      <c r="C697" s="116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60"/>
    </row>
    <row r="698" spans="1:15" ht="15.95" hidden="1" customHeight="1" x14ac:dyDescent="0.2">
      <c r="A698" s="47"/>
      <c r="B698" s="52"/>
      <c r="C698" s="116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60"/>
    </row>
    <row r="699" spans="1:15" ht="15.95" hidden="1" customHeight="1" x14ac:dyDescent="0.2">
      <c r="A699" s="47"/>
      <c r="B699" s="52"/>
      <c r="C699" s="116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60"/>
    </row>
    <row r="700" spans="1:15" ht="15.95" hidden="1" customHeight="1" x14ac:dyDescent="0.2">
      <c r="A700" s="47"/>
      <c r="B700" s="52"/>
      <c r="C700" s="116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60"/>
    </row>
    <row r="701" spans="1:15" ht="15.95" hidden="1" customHeight="1" x14ac:dyDescent="0.2">
      <c r="A701" s="47"/>
      <c r="B701" s="52"/>
      <c r="C701" s="116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60"/>
    </row>
    <row r="702" spans="1:15" ht="15.95" hidden="1" customHeight="1" x14ac:dyDescent="0.2">
      <c r="A702" s="47"/>
      <c r="B702" s="52"/>
      <c r="C702" s="116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60"/>
    </row>
    <row r="703" spans="1:15" hidden="1" x14ac:dyDescent="0.2">
      <c r="A703" s="81"/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</row>
    <row r="725" spans="1:15" ht="12.75" hidden="1" customHeight="1" x14ac:dyDescent="0.2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</row>
    <row r="726" spans="1:15" ht="12.75" hidden="1" customHeight="1" x14ac:dyDescent="0.2">
      <c r="A726" s="185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</row>
    <row r="727" spans="1:15" ht="12.75" hidden="1" customHeight="1" x14ac:dyDescent="0.2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/>
      <c r="B729" s="80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</row>
    <row r="730" spans="1:15" ht="15.95" hidden="1" customHeight="1" x14ac:dyDescent="0.2">
      <c r="A730" s="47"/>
      <c r="B730" s="75"/>
      <c r="C730" s="87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64"/>
    </row>
    <row r="731" spans="1:15" ht="15.95" hidden="1" customHeight="1" x14ac:dyDescent="0.2">
      <c r="A731" s="47"/>
      <c r="B731" s="103"/>
      <c r="C731" s="87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60"/>
    </row>
    <row r="732" spans="1:15" ht="15.95" hidden="1" customHeight="1" x14ac:dyDescent="0.2">
      <c r="A732" s="47"/>
      <c r="B732" s="52"/>
      <c r="C732" s="87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60"/>
    </row>
    <row r="733" spans="1:15" ht="15.95" hidden="1" customHeight="1" x14ac:dyDescent="0.2">
      <c r="A733" s="47"/>
      <c r="B733" s="52"/>
      <c r="C733" s="87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60"/>
    </row>
    <row r="734" spans="1:15" ht="15.95" hidden="1" customHeight="1" x14ac:dyDescent="0.2">
      <c r="A734" s="47"/>
      <c r="B734" s="52"/>
      <c r="C734" s="87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60"/>
    </row>
    <row r="735" spans="1:15" ht="15.95" hidden="1" customHeight="1" x14ac:dyDescent="0.2">
      <c r="A735" s="47"/>
      <c r="B735" s="52"/>
      <c r="C735" s="87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60"/>
    </row>
    <row r="736" spans="1:15" ht="15.95" hidden="1" customHeight="1" x14ac:dyDescent="0.2">
      <c r="A736" s="47"/>
      <c r="B736" s="52"/>
      <c r="C736" s="87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60"/>
    </row>
    <row r="737" spans="1:15" ht="15.95" hidden="1" customHeight="1" x14ac:dyDescent="0.2">
      <c r="A737" s="47"/>
      <c r="B737" s="52"/>
      <c r="C737" s="87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60"/>
    </row>
    <row r="738" spans="1:15" ht="15.95" hidden="1" customHeight="1" x14ac:dyDescent="0.2">
      <c r="A738" s="47"/>
      <c r="B738" s="52"/>
      <c r="C738" s="87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60"/>
    </row>
    <row r="739" spans="1:15" ht="15.95" hidden="1" customHeight="1" x14ac:dyDescent="0.2">
      <c r="A739" s="47"/>
      <c r="B739" s="52"/>
      <c r="C739" s="87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60"/>
    </row>
    <row r="740" spans="1:15" ht="15.95" hidden="1" customHeight="1" x14ac:dyDescent="0.2">
      <c r="A740" s="47"/>
      <c r="B740" s="52"/>
      <c r="C740" s="87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60"/>
    </row>
    <row r="741" spans="1:15" ht="15.95" hidden="1" customHeight="1" x14ac:dyDescent="0.2">
      <c r="A741" s="47"/>
      <c r="B741" s="52"/>
      <c r="C741" s="87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60"/>
    </row>
    <row r="742" spans="1:15" ht="15.95" hidden="1" customHeight="1" x14ac:dyDescent="0.2">
      <c r="A742" s="47"/>
      <c r="B742" s="52"/>
      <c r="C742" s="87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60"/>
    </row>
    <row r="743" spans="1:15" ht="15.95" hidden="1" customHeight="1" x14ac:dyDescent="0.2">
      <c r="A743" s="47"/>
      <c r="B743" s="52"/>
      <c r="C743" s="87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60"/>
    </row>
    <row r="744" spans="1:15" ht="15.95" hidden="1" customHeight="1" x14ac:dyDescent="0.2">
      <c r="A744" s="47"/>
      <c r="B744" s="52"/>
      <c r="C744" s="87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60"/>
    </row>
    <row r="745" spans="1:15" ht="15.95" hidden="1" customHeight="1" x14ac:dyDescent="0.2">
      <c r="A745" s="47"/>
      <c r="B745" s="52"/>
      <c r="C745" s="87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60"/>
    </row>
    <row r="746" spans="1:15" ht="15.95" hidden="1" customHeight="1" x14ac:dyDescent="0.2">
      <c r="A746" s="47"/>
      <c r="B746" s="52"/>
      <c r="C746" s="87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60"/>
    </row>
    <row r="747" spans="1:15" ht="15.95" hidden="1" customHeight="1" x14ac:dyDescent="0.2">
      <c r="A747" s="47"/>
      <c r="B747" s="52"/>
      <c r="C747" s="87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60"/>
    </row>
    <row r="748" spans="1:15" ht="15.95" hidden="1" customHeight="1" x14ac:dyDescent="0.2">
      <c r="A748" s="47"/>
      <c r="B748" s="52"/>
      <c r="C748" s="87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60"/>
    </row>
    <row r="749" spans="1:15" ht="15.95" hidden="1" customHeight="1" x14ac:dyDescent="0.2">
      <c r="A749" s="47"/>
      <c r="B749" s="52"/>
      <c r="C749" s="87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60"/>
    </row>
    <row r="750" spans="1:15" ht="15.95" hidden="1" customHeight="1" x14ac:dyDescent="0.2">
      <c r="A750" s="47"/>
      <c r="B750" s="52"/>
      <c r="C750" s="87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60"/>
    </row>
    <row r="751" spans="1:15" ht="15.95" hidden="1" customHeight="1" x14ac:dyDescent="0.2">
      <c r="A751" s="47"/>
      <c r="B751" s="52"/>
      <c r="C751" s="87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60"/>
    </row>
    <row r="752" spans="1:15" ht="15.95" hidden="1" customHeight="1" x14ac:dyDescent="0.2">
      <c r="A752" s="47"/>
      <c r="B752" s="51"/>
      <c r="C752" s="87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60"/>
    </row>
    <row r="753" spans="1:15" ht="15.95" hidden="1" customHeight="1" x14ac:dyDescent="0.2">
      <c r="A753" s="47"/>
      <c r="B753" s="52"/>
      <c r="C753" s="87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60"/>
    </row>
    <row r="754" spans="1:15" ht="15.95" hidden="1" customHeight="1" x14ac:dyDescent="0.2">
      <c r="A754" s="47"/>
      <c r="B754" s="52"/>
      <c r="C754" s="87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60"/>
    </row>
    <row r="755" spans="1:15" ht="15.95" hidden="1" customHeight="1" x14ac:dyDescent="0.2">
      <c r="A755" s="47"/>
      <c r="B755" s="52"/>
      <c r="C755" s="87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60"/>
    </row>
    <row r="756" spans="1:15" ht="15.95" hidden="1" customHeight="1" x14ac:dyDescent="0.2">
      <c r="A756" s="47"/>
      <c r="B756" s="52"/>
      <c r="C756" s="87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60"/>
    </row>
    <row r="757" spans="1:15" ht="15.95" hidden="1" customHeight="1" x14ac:dyDescent="0.2">
      <c r="A757" s="47"/>
      <c r="B757" s="52"/>
      <c r="C757" s="87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60"/>
    </row>
    <row r="758" spans="1:15" ht="15.95" hidden="1" customHeight="1" x14ac:dyDescent="0.2">
      <c r="A758" s="47"/>
      <c r="B758" s="52"/>
      <c r="C758" s="87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60"/>
    </row>
    <row r="759" spans="1:15" ht="15.95" hidden="1" customHeight="1" x14ac:dyDescent="0.2">
      <c r="A759" s="47"/>
      <c r="B759" s="52"/>
      <c r="C759" s="87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60"/>
    </row>
    <row r="760" spans="1:15" ht="15.95" hidden="1" customHeight="1" x14ac:dyDescent="0.2">
      <c r="A760" s="47"/>
      <c r="B760" s="52"/>
      <c r="C760" s="87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60"/>
    </row>
    <row r="761" spans="1:15" ht="15.95" hidden="1" customHeight="1" x14ac:dyDescent="0.2">
      <c r="A761" s="47"/>
      <c r="B761" s="51"/>
      <c r="C761" s="87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60"/>
    </row>
    <row r="762" spans="1:15" ht="15.95" hidden="1" customHeight="1" x14ac:dyDescent="0.2">
      <c r="A762" s="47"/>
      <c r="B762" s="52"/>
      <c r="C762" s="87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60"/>
    </row>
    <row r="763" spans="1:15" ht="15.95" hidden="1" customHeight="1" x14ac:dyDescent="0.2">
      <c r="A763" s="47"/>
      <c r="B763" s="52"/>
      <c r="C763" s="87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60"/>
    </row>
    <row r="764" spans="1:15" ht="15.95" hidden="1" customHeight="1" x14ac:dyDescent="0.2">
      <c r="A764" s="47"/>
      <c r="B764" s="52"/>
      <c r="C764" s="87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60"/>
    </row>
    <row r="765" spans="1:15" ht="15.95" hidden="1" customHeight="1" x14ac:dyDescent="0.2">
      <c r="A765" s="47"/>
      <c r="B765" s="52"/>
      <c r="C765" s="87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60"/>
    </row>
    <row r="766" spans="1:15" ht="15.95" hidden="1" customHeight="1" x14ac:dyDescent="0.2">
      <c r="A766" s="47"/>
      <c r="B766" s="52"/>
      <c r="C766" s="87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60"/>
    </row>
    <row r="767" spans="1:15" ht="15.95" hidden="1" customHeight="1" x14ac:dyDescent="0.2">
      <c r="A767" s="47"/>
      <c r="B767" s="52"/>
      <c r="C767" s="87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60"/>
    </row>
    <row r="768" spans="1:15" ht="15.95" hidden="1" customHeight="1" x14ac:dyDescent="0.2">
      <c r="A768" s="47"/>
      <c r="B768" s="52"/>
      <c r="C768" s="87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60"/>
    </row>
    <row r="769" spans="1:15" hidden="1" x14ac:dyDescent="0.2">
      <c r="A769" s="81"/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</row>
    <row r="790" spans="1:15" ht="12.75" hidden="1" customHeight="1" x14ac:dyDescent="0.2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</row>
    <row r="791" spans="1:15" ht="12.75" hidden="1" customHeight="1" x14ac:dyDescent="0.2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</row>
    <row r="792" spans="1:15" ht="12.75" hidden="1" customHeight="1" x14ac:dyDescent="0.2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/>
      <c r="B794" s="80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</row>
    <row r="795" spans="1:15" ht="15.95" hidden="1" customHeight="1" x14ac:dyDescent="0.2">
      <c r="A795" s="47"/>
      <c r="B795" s="75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64"/>
    </row>
    <row r="796" spans="1:15" ht="15.95" hidden="1" customHeight="1" x14ac:dyDescent="0.2">
      <c r="A796" s="47"/>
      <c r="B796" s="103"/>
      <c r="C796" s="87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60"/>
    </row>
    <row r="797" spans="1:15" ht="15.95" hidden="1" customHeight="1" x14ac:dyDescent="0.2">
      <c r="A797" s="47"/>
      <c r="B797" s="52"/>
      <c r="C797" s="87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60"/>
    </row>
    <row r="798" spans="1:15" ht="15.95" hidden="1" customHeight="1" x14ac:dyDescent="0.2">
      <c r="A798" s="47"/>
      <c r="B798" s="52"/>
      <c r="C798" s="87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60"/>
    </row>
    <row r="799" spans="1:15" ht="15.95" hidden="1" customHeight="1" x14ac:dyDescent="0.2">
      <c r="A799" s="47"/>
      <c r="B799" s="52"/>
      <c r="C799" s="87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60"/>
    </row>
    <row r="800" spans="1:15" ht="15.95" hidden="1" customHeight="1" x14ac:dyDescent="0.2">
      <c r="A800" s="47"/>
      <c r="B800" s="52"/>
      <c r="C800" s="87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60"/>
    </row>
    <row r="801" spans="1:15" ht="15.95" hidden="1" customHeight="1" x14ac:dyDescent="0.2">
      <c r="A801" s="47"/>
      <c r="B801" s="52"/>
      <c r="C801" s="87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60"/>
    </row>
    <row r="802" spans="1:15" ht="15.95" hidden="1" customHeight="1" x14ac:dyDescent="0.2">
      <c r="A802" s="47"/>
      <c r="B802" s="52"/>
      <c r="C802" s="87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60"/>
    </row>
    <row r="803" spans="1:15" ht="15.95" hidden="1" customHeight="1" x14ac:dyDescent="0.2">
      <c r="A803" s="47"/>
      <c r="B803" s="52"/>
      <c r="C803" s="87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60"/>
    </row>
    <row r="804" spans="1:15" ht="15.95" hidden="1" customHeight="1" x14ac:dyDescent="0.2">
      <c r="A804" s="47"/>
      <c r="B804" s="52"/>
      <c r="C804" s="87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60"/>
    </row>
    <row r="805" spans="1:15" ht="15.95" hidden="1" customHeight="1" x14ac:dyDescent="0.2">
      <c r="A805" s="47"/>
      <c r="B805" s="52"/>
      <c r="C805" s="87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60"/>
    </row>
    <row r="806" spans="1:15" ht="15.95" hidden="1" customHeight="1" x14ac:dyDescent="0.2">
      <c r="A806" s="47"/>
      <c r="B806" s="52"/>
      <c r="C806" s="87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60"/>
    </row>
    <row r="807" spans="1:15" ht="15.95" hidden="1" customHeight="1" x14ac:dyDescent="0.2">
      <c r="A807" s="47"/>
      <c r="B807" s="52"/>
      <c r="C807" s="87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60"/>
    </row>
    <row r="808" spans="1:15" ht="15.95" hidden="1" customHeight="1" x14ac:dyDescent="0.2">
      <c r="A808" s="47"/>
      <c r="B808" s="52"/>
      <c r="C808" s="87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60"/>
    </row>
    <row r="809" spans="1:15" ht="15.95" hidden="1" customHeight="1" x14ac:dyDescent="0.2">
      <c r="A809" s="47"/>
      <c r="B809" s="52"/>
      <c r="C809" s="87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60"/>
    </row>
    <row r="810" spans="1:15" ht="15.95" hidden="1" customHeight="1" x14ac:dyDescent="0.2">
      <c r="A810" s="47"/>
      <c r="B810" s="52"/>
      <c r="C810" s="87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60"/>
    </row>
    <row r="811" spans="1:15" ht="15.95" hidden="1" customHeight="1" x14ac:dyDescent="0.2">
      <c r="A811" s="47"/>
      <c r="B811" s="52"/>
      <c r="C811" s="87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60"/>
    </row>
    <row r="812" spans="1:15" ht="15.95" hidden="1" customHeight="1" x14ac:dyDescent="0.2">
      <c r="A812" s="47"/>
      <c r="B812" s="52"/>
      <c r="C812" s="87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60"/>
    </row>
    <row r="813" spans="1:15" ht="15.95" hidden="1" customHeight="1" x14ac:dyDescent="0.2">
      <c r="A813" s="47"/>
      <c r="B813" s="52"/>
      <c r="C813" s="87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60"/>
    </row>
    <row r="814" spans="1:15" ht="15.95" hidden="1" customHeight="1" x14ac:dyDescent="0.2">
      <c r="A814" s="47"/>
      <c r="B814" s="52"/>
      <c r="C814" s="87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60"/>
    </row>
    <row r="815" spans="1:15" ht="15.95" hidden="1" customHeight="1" x14ac:dyDescent="0.2">
      <c r="A815" s="47"/>
      <c r="B815" s="52"/>
      <c r="C815" s="87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60"/>
    </row>
    <row r="816" spans="1:15" ht="15.95" hidden="1" customHeight="1" x14ac:dyDescent="0.2">
      <c r="A816" s="47"/>
      <c r="B816" s="52"/>
      <c r="C816" s="87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60"/>
    </row>
    <row r="817" spans="1:15" ht="15.95" hidden="1" customHeight="1" x14ac:dyDescent="0.2">
      <c r="A817" s="47"/>
      <c r="B817" s="51"/>
      <c r="C817" s="87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60"/>
    </row>
    <row r="818" spans="1:15" ht="15.95" hidden="1" customHeight="1" x14ac:dyDescent="0.2">
      <c r="A818" s="47"/>
      <c r="B818" s="52"/>
      <c r="C818" s="87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60"/>
    </row>
    <row r="819" spans="1:15" ht="15.95" hidden="1" customHeight="1" x14ac:dyDescent="0.2">
      <c r="A819" s="47"/>
      <c r="B819" s="52"/>
      <c r="C819" s="87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60"/>
    </row>
    <row r="820" spans="1:15" ht="15.95" hidden="1" customHeight="1" x14ac:dyDescent="0.2">
      <c r="A820" s="47"/>
      <c r="B820" s="52"/>
      <c r="C820" s="87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60"/>
    </row>
    <row r="821" spans="1:15" ht="15.95" hidden="1" customHeight="1" x14ac:dyDescent="0.2">
      <c r="A821" s="47"/>
      <c r="B821" s="52"/>
      <c r="C821" s="87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60"/>
    </row>
    <row r="822" spans="1:15" ht="15.95" hidden="1" customHeight="1" x14ac:dyDescent="0.2">
      <c r="A822" s="47"/>
      <c r="B822" s="52"/>
      <c r="C822" s="87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60"/>
    </row>
    <row r="823" spans="1:15" ht="15.95" hidden="1" customHeight="1" x14ac:dyDescent="0.2">
      <c r="A823" s="47"/>
      <c r="B823" s="52"/>
      <c r="C823" s="87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60"/>
    </row>
    <row r="824" spans="1:15" ht="15.95" hidden="1" customHeight="1" x14ac:dyDescent="0.2">
      <c r="A824" s="47"/>
      <c r="B824" s="52"/>
      <c r="C824" s="87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60"/>
    </row>
    <row r="825" spans="1:15" ht="15.95" hidden="1" customHeight="1" x14ac:dyDescent="0.2">
      <c r="A825" s="47"/>
      <c r="B825" s="52"/>
      <c r="C825" s="87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60"/>
    </row>
    <row r="826" spans="1:15" ht="15.95" hidden="1" customHeight="1" x14ac:dyDescent="0.2">
      <c r="A826" s="47"/>
      <c r="B826" s="51"/>
      <c r="C826" s="87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60"/>
    </row>
    <row r="827" spans="1:15" ht="15.95" hidden="1" customHeight="1" x14ac:dyDescent="0.2">
      <c r="A827" s="47"/>
      <c r="B827" s="52"/>
      <c r="C827" s="87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60"/>
    </row>
    <row r="828" spans="1:15" ht="15.95" hidden="1" customHeight="1" x14ac:dyDescent="0.2">
      <c r="A828" s="47"/>
      <c r="B828" s="52"/>
      <c r="C828" s="87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60"/>
    </row>
    <row r="829" spans="1:15" ht="15.95" hidden="1" customHeight="1" x14ac:dyDescent="0.2">
      <c r="A829" s="47"/>
      <c r="B829" s="52"/>
      <c r="C829" s="87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60"/>
    </row>
    <row r="830" spans="1:15" ht="15.95" hidden="1" customHeight="1" x14ac:dyDescent="0.2">
      <c r="A830" s="47"/>
      <c r="B830" s="52"/>
      <c r="C830" s="87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60"/>
    </row>
    <row r="831" spans="1:15" ht="15.95" hidden="1" customHeight="1" x14ac:dyDescent="0.2">
      <c r="A831" s="47"/>
      <c r="B831" s="52"/>
      <c r="C831" s="87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60"/>
    </row>
    <row r="832" spans="1:15" ht="15.95" hidden="1" customHeight="1" x14ac:dyDescent="0.2">
      <c r="A832" s="47"/>
      <c r="B832" s="52"/>
      <c r="C832" s="87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60"/>
    </row>
    <row r="833" spans="1:15" ht="15.95" hidden="1" customHeight="1" x14ac:dyDescent="0.2">
      <c r="A833" s="47"/>
      <c r="B833" s="52"/>
      <c r="C833" s="87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60"/>
    </row>
    <row r="834" spans="1:15" hidden="1" x14ac:dyDescent="0.2">
      <c r="A834" s="81"/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C74:C105 A201 A67:A68 A197:A198 C139:C170 A132:A133 A136 N48:N62 B132:O134 A71 A73:B73 A138:B138 A203:B203 N64 A48:A64 B48:B64 O48:O64 C47:M64 A113:A127 B113:B127 C112:O127 B178:B192 A178:A192 C177:O192 B197:B199 B243:B261 A243:A261 C242:O261 B67:O69 C197:O199 B71:O71 B136:O136 B201 C201:O20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7"/>
  <sheetViews>
    <sheetView workbookViewId="0">
      <selection activeCell="A5" sqref="A5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3" t="s">
        <v>42</v>
      </c>
      <c r="B1" s="183"/>
      <c r="C1" s="183"/>
      <c r="D1" s="183"/>
      <c r="E1" s="183"/>
      <c r="F1" s="183"/>
      <c r="G1" s="183"/>
    </row>
    <row r="2" spans="1:9" x14ac:dyDescent="0.2">
      <c r="A2" s="184" t="s">
        <v>53</v>
      </c>
      <c r="B2" s="184"/>
      <c r="C2" s="184"/>
      <c r="D2" s="184"/>
      <c r="E2" s="184"/>
      <c r="F2" s="184"/>
      <c r="G2" s="184"/>
    </row>
    <row r="3" spans="1:9" x14ac:dyDescent="0.2">
      <c r="A3" s="184" t="s">
        <v>161</v>
      </c>
      <c r="B3" s="184"/>
      <c r="C3" s="184"/>
      <c r="D3" s="184"/>
      <c r="E3" s="184"/>
      <c r="F3" s="184"/>
      <c r="G3" s="184"/>
    </row>
    <row r="4" spans="1:9" x14ac:dyDescent="0.2">
      <c r="A4" s="184" t="s">
        <v>115</v>
      </c>
      <c r="B4" s="184"/>
      <c r="C4" s="184"/>
      <c r="D4" s="184"/>
      <c r="E4" s="184"/>
      <c r="F4" s="184"/>
      <c r="G4" s="184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7" t="s">
        <v>20</v>
      </c>
      <c r="B6" s="187">
        <v>2017</v>
      </c>
      <c r="C6" s="187">
        <v>2018</v>
      </c>
      <c r="D6" s="187" t="s">
        <v>29</v>
      </c>
      <c r="E6" s="187"/>
      <c r="F6" s="187" t="s">
        <v>62</v>
      </c>
      <c r="G6" s="187"/>
    </row>
    <row r="7" spans="1:9" ht="18.75" customHeight="1" x14ac:dyDescent="0.2">
      <c r="A7" s="187"/>
      <c r="B7" s="187"/>
      <c r="C7" s="187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51043131.700000003</v>
      </c>
      <c r="C8" s="120">
        <f>C49+C89+C129+C169+C209+C248+C287+C326+C366+C405+C444+C483</f>
        <v>66791513.110000007</v>
      </c>
      <c r="D8" s="120">
        <f>C8-B8</f>
        <v>15748381.410000004</v>
      </c>
      <c r="E8" s="121">
        <f>(D8/B8*100)</f>
        <v>30.853086175353155</v>
      </c>
      <c r="F8" s="122">
        <f>(B8/B22*100)</f>
        <v>0.4433367360213476</v>
      </c>
      <c r="G8" s="122">
        <f>(C8/C22*100)</f>
        <v>0.48735621861577999</v>
      </c>
    </row>
    <row r="9" spans="1:9" ht="15.95" customHeight="1" x14ac:dyDescent="0.2">
      <c r="A9" s="59" t="s">
        <v>13</v>
      </c>
      <c r="B9" s="120">
        <f>B50+B90+B130+B170+B210+B249+B288+B327+B367+B406+B445+B484</f>
        <v>1856975193.5499997</v>
      </c>
      <c r="C9" s="120">
        <f>C50+C90+C130+C170+C210+C249+C288+C327+C367+C406+C445+C484</f>
        <v>2099794395.8299999</v>
      </c>
      <c r="D9" s="120">
        <f>C9-B9</f>
        <v>242819202.28000021</v>
      </c>
      <c r="E9" s="121">
        <f t="shared" ref="E9:E15" si="0">(D9/B9*100)</f>
        <v>13.076060634703476</v>
      </c>
      <c r="F9" s="122">
        <f>(B9/B22*100)</f>
        <v>16.128816821422951</v>
      </c>
      <c r="G9" s="122">
        <f>(C9/C22*100)</f>
        <v>15.321525280269475</v>
      </c>
    </row>
    <row r="10" spans="1:9" ht="15.95" customHeight="1" x14ac:dyDescent="0.2">
      <c r="A10" s="68" t="s">
        <v>30</v>
      </c>
      <c r="B10" s="69">
        <f>(B8+B9)</f>
        <v>1908018325.2499998</v>
      </c>
      <c r="C10" s="69">
        <f>(C8+C9)</f>
        <v>2166585908.9400001</v>
      </c>
      <c r="D10" s="69">
        <f t="shared" ref="D10:D20" si="1">(C10-B10)</f>
        <v>258567583.6900003</v>
      </c>
      <c r="E10" s="70">
        <f t="shared" si="0"/>
        <v>13.551629995803172</v>
      </c>
      <c r="F10" s="71">
        <f>(F8+F9)</f>
        <v>16.572153557444299</v>
      </c>
      <c r="G10" s="71">
        <f>(G8+G9)</f>
        <v>15.808881498885254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2113232808.1099997</v>
      </c>
      <c r="C11" s="120">
        <f t="shared" si="2"/>
        <v>3022634277</v>
      </c>
      <c r="D11" s="120">
        <f t="shared" si="1"/>
        <v>909401468.89000034</v>
      </c>
      <c r="E11" s="121">
        <f t="shared" si="0"/>
        <v>43.033662235413459</v>
      </c>
      <c r="F11" s="122">
        <f>(B11/B22*100)</f>
        <v>18.354550443869297</v>
      </c>
      <c r="G11" s="122">
        <f>(C11/C22*100)</f>
        <v>22.055191489240418</v>
      </c>
    </row>
    <row r="12" spans="1:9" ht="15.95" customHeight="1" x14ac:dyDescent="0.2">
      <c r="A12" s="59" t="s">
        <v>15</v>
      </c>
      <c r="B12" s="120">
        <f t="shared" si="2"/>
        <v>128137765.18999998</v>
      </c>
      <c r="C12" s="120">
        <f t="shared" si="2"/>
        <v>143370828.67999998</v>
      </c>
      <c r="D12" s="120">
        <f t="shared" si="1"/>
        <v>15233063.489999995</v>
      </c>
      <c r="E12" s="121">
        <f t="shared" si="0"/>
        <v>11.888035870933701</v>
      </c>
      <c r="F12" s="122">
        <f>(B12/B22*100)</f>
        <v>1.1129446154340183</v>
      </c>
      <c r="G12" s="122">
        <f>(C12/C22*100)</f>
        <v>1.0461308880698839</v>
      </c>
    </row>
    <row r="13" spans="1:9" ht="15.95" customHeight="1" x14ac:dyDescent="0.2">
      <c r="A13" s="59" t="s">
        <v>27</v>
      </c>
      <c r="B13" s="120">
        <f t="shared" si="2"/>
        <v>3048229117.54</v>
      </c>
      <c r="C13" s="120">
        <f t="shared" si="2"/>
        <v>3277561326.6700001</v>
      </c>
      <c r="D13" s="120">
        <f t="shared" si="1"/>
        <v>229332209.13000011</v>
      </c>
      <c r="E13" s="121">
        <f t="shared" si="0"/>
        <v>7.5234570725141934</v>
      </c>
      <c r="F13" s="122">
        <f>(B13/B22*100)</f>
        <v>26.475490484362584</v>
      </c>
      <c r="G13" s="122">
        <f>(C13/C22*100)</f>
        <v>23.915312291496164</v>
      </c>
    </row>
    <row r="14" spans="1:9" ht="15.95" customHeight="1" x14ac:dyDescent="0.2">
      <c r="A14" s="59" t="s">
        <v>35</v>
      </c>
      <c r="B14" s="120">
        <f t="shared" si="2"/>
        <v>86839384.670000002</v>
      </c>
      <c r="C14" s="120">
        <f t="shared" si="2"/>
        <v>180194062.38999999</v>
      </c>
      <c r="D14" s="120">
        <f t="shared" si="1"/>
        <v>93354677.719999984</v>
      </c>
      <c r="E14" s="121">
        <f t="shared" si="0"/>
        <v>107.50269370834313</v>
      </c>
      <c r="F14" s="122">
        <f>(B14/B22*100)</f>
        <v>0.75424622423196752</v>
      </c>
      <c r="G14" s="122">
        <f>(C14/C22*100)</f>
        <v>1.3148181973176192</v>
      </c>
    </row>
    <row r="15" spans="1:9" ht="15.95" customHeight="1" x14ac:dyDescent="0.2">
      <c r="A15" s="59" t="s">
        <v>16</v>
      </c>
      <c r="B15" s="120">
        <f t="shared" si="2"/>
        <v>144683323.69000003</v>
      </c>
      <c r="C15" s="120">
        <f t="shared" si="2"/>
        <v>150519052.63</v>
      </c>
      <c r="D15" s="120">
        <f t="shared" si="1"/>
        <v>5835728.9399999678</v>
      </c>
      <c r="E15" s="121">
        <f t="shared" si="0"/>
        <v>4.0334495995569331</v>
      </c>
      <c r="F15" s="122">
        <f>(B15/B22*100)</f>
        <v>1.2566515874934987</v>
      </c>
      <c r="G15" s="122">
        <f>(C15/C22*100)</f>
        <v>1.0982891823183367</v>
      </c>
    </row>
    <row r="16" spans="1:9" ht="15.95" customHeight="1" x14ac:dyDescent="0.2">
      <c r="A16" s="59" t="s">
        <v>36</v>
      </c>
      <c r="B16" s="120">
        <f t="shared" si="2"/>
        <v>3241368410.8800006</v>
      </c>
      <c r="C16" s="120">
        <f t="shared" si="2"/>
        <v>3716249217.96</v>
      </c>
      <c r="D16" s="120">
        <f t="shared" si="1"/>
        <v>474880807.07999945</v>
      </c>
      <c r="E16" s="121">
        <f>(D16/B16*100)</f>
        <v>14.650627354977949</v>
      </c>
      <c r="F16" s="122">
        <f>(B16/B22*100)</f>
        <v>28.153007930002104</v>
      </c>
      <c r="G16" s="122">
        <f>(C16/C22*100)</f>
        <v>27.116276933508672</v>
      </c>
    </row>
    <row r="17" spans="1:7" ht="15.95" customHeight="1" x14ac:dyDescent="0.2">
      <c r="A17" s="59" t="s">
        <v>34</v>
      </c>
      <c r="B17" s="120">
        <f t="shared" si="2"/>
        <v>68052720.390000015</v>
      </c>
      <c r="C17" s="120">
        <f t="shared" si="2"/>
        <v>94456241.409999996</v>
      </c>
      <c r="D17" s="120">
        <f t="shared" si="1"/>
        <v>26403521.019999981</v>
      </c>
      <c r="E17" s="121">
        <f>(D17/B17*100)</f>
        <v>38.798626812690706</v>
      </c>
      <c r="F17" s="122">
        <f>(B17/B22*100)</f>
        <v>0.5910740569837728</v>
      </c>
      <c r="G17" s="122">
        <f>(C17/C22*100)</f>
        <v>0.68921685547717704</v>
      </c>
    </row>
    <row r="18" spans="1:7" ht="15.95" customHeight="1" x14ac:dyDescent="0.2">
      <c r="A18" s="59" t="s">
        <v>17</v>
      </c>
      <c r="B18" s="120">
        <f t="shared" si="2"/>
        <v>184823695.90999997</v>
      </c>
      <c r="C18" s="120">
        <f t="shared" si="2"/>
        <v>225317629.06999999</v>
      </c>
      <c r="D18" s="120">
        <f t="shared" si="1"/>
        <v>40493933.160000026</v>
      </c>
      <c r="E18" s="121">
        <f>(D18/B18*100)</f>
        <v>21.909492157173709</v>
      </c>
      <c r="F18" s="122">
        <f>(B18/B22*100)</f>
        <v>1.6052920609520807</v>
      </c>
      <c r="G18" s="122">
        <f>(C18/C22*100)</f>
        <v>1.6440703702906143</v>
      </c>
    </row>
    <row r="19" spans="1:7" ht="15.95" customHeight="1" x14ac:dyDescent="0.2">
      <c r="A19" s="59" t="s">
        <v>18</v>
      </c>
      <c r="B19" s="120">
        <f t="shared" si="2"/>
        <v>590014433.69000006</v>
      </c>
      <c r="C19" s="120">
        <f t="shared" si="2"/>
        <v>727976717.80999994</v>
      </c>
      <c r="D19" s="120">
        <f t="shared" si="1"/>
        <v>137962284.11999989</v>
      </c>
      <c r="E19" s="121">
        <f>(D19/B19*100)</f>
        <v>23.382865950782275</v>
      </c>
      <c r="F19" s="122">
        <f>(B19/B22*100)</f>
        <v>5.1245890392263771</v>
      </c>
      <c r="G19" s="122">
        <f>(C19/C22*100)</f>
        <v>5.3118122933958523</v>
      </c>
    </row>
    <row r="20" spans="1:7" ht="15.95" customHeight="1" x14ac:dyDescent="0.2">
      <c r="A20" s="62" t="s">
        <v>31</v>
      </c>
      <c r="B20" s="63">
        <f>SUM(B11:B19)</f>
        <v>9605381660.0699997</v>
      </c>
      <c r="C20" s="63">
        <f>SUM(C11:C19)</f>
        <v>11538279353.620001</v>
      </c>
      <c r="D20" s="63">
        <f t="shared" si="1"/>
        <v>1932897693.5500011</v>
      </c>
      <c r="E20" s="64">
        <f>(D20/B20*100)</f>
        <v>20.123070190798799</v>
      </c>
      <c r="F20" s="65">
        <f>SUM(F11:F19)</f>
        <v>83.427846442555705</v>
      </c>
      <c r="G20" s="65">
        <f>SUM(G11:G19)</f>
        <v>84.19111850111473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11513399985.32</v>
      </c>
      <c r="C22" s="66">
        <f>(C10+C20)</f>
        <v>13704865262.560001</v>
      </c>
      <c r="D22" s="66">
        <f>(C22-B22)</f>
        <v>2191465277.2400017</v>
      </c>
      <c r="E22" s="57">
        <f>(D22/B22*100)</f>
        <v>19.034041030748512</v>
      </c>
      <c r="F22" s="67">
        <f>(F10+F20)</f>
        <v>100</v>
      </c>
      <c r="G22" s="67">
        <f>(G10+G20)</f>
        <v>99.999999999999986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3" t="s">
        <v>42</v>
      </c>
      <c r="B41" s="183"/>
      <c r="C41" s="183"/>
      <c r="D41" s="183"/>
      <c r="E41" s="183"/>
      <c r="F41" s="183"/>
      <c r="G41" s="183"/>
    </row>
    <row r="42" spans="1:7" hidden="1" x14ac:dyDescent="0.2">
      <c r="A42" s="184" t="s">
        <v>53</v>
      </c>
      <c r="B42" s="184"/>
      <c r="C42" s="184"/>
      <c r="D42" s="184"/>
      <c r="E42" s="184"/>
      <c r="F42" s="184"/>
      <c r="G42" s="184"/>
    </row>
    <row r="43" spans="1:7" hidden="1" x14ac:dyDescent="0.2">
      <c r="A43" s="184" t="s">
        <v>130</v>
      </c>
      <c r="B43" s="184"/>
      <c r="C43" s="184"/>
      <c r="D43" s="184"/>
      <c r="E43" s="184"/>
      <c r="F43" s="184"/>
      <c r="G43" s="184"/>
    </row>
    <row r="44" spans="1:7" hidden="1" x14ac:dyDescent="0.2">
      <c r="A44" s="184" t="s">
        <v>115</v>
      </c>
      <c r="B44" s="184"/>
      <c r="C44" s="184"/>
      <c r="D44" s="184"/>
      <c r="E44" s="184"/>
      <c r="F44" s="184"/>
      <c r="G44" s="184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87" t="s">
        <v>20</v>
      </c>
      <c r="B47" s="187">
        <v>2017</v>
      </c>
      <c r="C47" s="187">
        <v>2018</v>
      </c>
      <c r="D47" s="187" t="s">
        <v>29</v>
      </c>
      <c r="E47" s="187"/>
      <c r="F47" s="187" t="s">
        <v>62</v>
      </c>
      <c r="G47" s="187"/>
    </row>
    <row r="48" spans="1:7" ht="16.5" hidden="1" customHeight="1" x14ac:dyDescent="0.2">
      <c r="A48" s="187"/>
      <c r="B48" s="187"/>
      <c r="C48" s="187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3" t="s">
        <v>42</v>
      </c>
      <c r="B81" s="183"/>
      <c r="C81" s="183"/>
      <c r="D81" s="183"/>
      <c r="E81" s="183"/>
      <c r="F81" s="183"/>
      <c r="G81" s="183"/>
    </row>
    <row r="82" spans="1:7" hidden="1" x14ac:dyDescent="0.2">
      <c r="A82" s="184" t="s">
        <v>53</v>
      </c>
      <c r="B82" s="184"/>
      <c r="C82" s="184"/>
      <c r="D82" s="184"/>
      <c r="E82" s="184"/>
      <c r="F82" s="184"/>
      <c r="G82" s="184"/>
    </row>
    <row r="83" spans="1:7" hidden="1" x14ac:dyDescent="0.2">
      <c r="A83" s="184" t="s">
        <v>131</v>
      </c>
      <c r="B83" s="184"/>
      <c r="C83" s="184"/>
      <c r="D83" s="184"/>
      <c r="E83" s="184"/>
      <c r="F83" s="184"/>
      <c r="G83" s="184"/>
    </row>
    <row r="84" spans="1:7" hidden="1" x14ac:dyDescent="0.2">
      <c r="A84" s="184" t="s">
        <v>115</v>
      </c>
      <c r="B84" s="184"/>
      <c r="C84" s="184"/>
      <c r="D84" s="184"/>
      <c r="E84" s="184"/>
      <c r="F84" s="184"/>
      <c r="G84" s="184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7" t="s">
        <v>20</v>
      </c>
      <c r="B87" s="187">
        <v>2017</v>
      </c>
      <c r="C87" s="187">
        <v>2018</v>
      </c>
      <c r="D87" s="187" t="s">
        <v>29</v>
      </c>
      <c r="E87" s="187"/>
      <c r="F87" s="187" t="s">
        <v>62</v>
      </c>
      <c r="G87" s="187"/>
    </row>
    <row r="88" spans="1:7" ht="18" hidden="1" customHeight="1" x14ac:dyDescent="0.2">
      <c r="A88" s="187"/>
      <c r="B88" s="187"/>
      <c r="C88" s="187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x14ac:dyDescent="0.3">
      <c r="A121" s="183" t="s">
        <v>42</v>
      </c>
      <c r="B121" s="183"/>
      <c r="C121" s="183"/>
      <c r="D121" s="183"/>
      <c r="E121" s="183"/>
      <c r="F121" s="183"/>
      <c r="G121" s="183"/>
    </row>
    <row r="122" spans="1:7" x14ac:dyDescent="0.2">
      <c r="A122" s="184" t="s">
        <v>53</v>
      </c>
      <c r="B122" s="184"/>
      <c r="C122" s="184"/>
      <c r="D122" s="184"/>
      <c r="E122" s="184"/>
      <c r="F122" s="184"/>
      <c r="G122" s="184"/>
    </row>
    <row r="123" spans="1:7" x14ac:dyDescent="0.2">
      <c r="A123" s="184" t="s">
        <v>132</v>
      </c>
      <c r="B123" s="184"/>
      <c r="C123" s="184"/>
      <c r="D123" s="184"/>
      <c r="E123" s="184"/>
      <c r="F123" s="184"/>
      <c r="G123" s="184"/>
    </row>
    <row r="124" spans="1:7" x14ac:dyDescent="0.2">
      <c r="A124" s="184" t="s">
        <v>115</v>
      </c>
      <c r="B124" s="184"/>
      <c r="C124" s="184"/>
      <c r="D124" s="184"/>
      <c r="E124" s="184"/>
      <c r="F124" s="184"/>
      <c r="G124" s="184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"/>
      <c r="B126" s="1"/>
      <c r="C126" s="1"/>
      <c r="D126" s="1"/>
      <c r="E126" s="1"/>
      <c r="F126" s="1"/>
      <c r="G126" s="1"/>
    </row>
    <row r="127" spans="1:7" ht="18" customHeight="1" x14ac:dyDescent="0.2">
      <c r="A127" s="187" t="s">
        <v>20</v>
      </c>
      <c r="B127" s="187">
        <v>2017</v>
      </c>
      <c r="C127" s="187">
        <v>2018</v>
      </c>
      <c r="D127" s="187" t="s">
        <v>29</v>
      </c>
      <c r="E127" s="187"/>
      <c r="F127" s="187" t="s">
        <v>62</v>
      </c>
      <c r="G127" s="187"/>
    </row>
    <row r="128" spans="1:7" ht="18.75" customHeight="1" x14ac:dyDescent="0.2">
      <c r="A128" s="187"/>
      <c r="B128" s="187"/>
      <c r="C128" s="187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customHeight="1" x14ac:dyDescent="0.2">
      <c r="A129" s="59" t="s">
        <v>12</v>
      </c>
      <c r="B129" s="120">
        <v>21690474.560000006</v>
      </c>
      <c r="C129" s="120">
        <f>'P.N.C. x Comp. x Ramos'!D203</f>
        <v>24183837.610000007</v>
      </c>
      <c r="D129" s="120">
        <f>(C129-B129)</f>
        <v>2493363.0500000007</v>
      </c>
      <c r="E129" s="121">
        <f>(D129/B129*100)</f>
        <v>11.495198240605022</v>
      </c>
      <c r="F129" s="122">
        <f>(B129/B143*100)</f>
        <v>0.4869894234062887</v>
      </c>
      <c r="G129" s="122">
        <f>(C129/C143*100)</f>
        <v>0.47743592057688572</v>
      </c>
    </row>
    <row r="130" spans="1:7" ht="15.95" customHeight="1" x14ac:dyDescent="0.2">
      <c r="A130" s="59" t="s">
        <v>13</v>
      </c>
      <c r="B130" s="120">
        <v>693161294.38999975</v>
      </c>
      <c r="C130" s="120">
        <f>'P.N.C. x Comp. x Ramos'!E203</f>
        <v>738772787.78999996</v>
      </c>
      <c r="D130" s="120">
        <f t="shared" ref="D130:D141" si="7">(C130-B130)</f>
        <v>45611493.400000215</v>
      </c>
      <c r="E130" s="121">
        <f t="shared" ref="E130:E136" si="8">(D130/B130*100)</f>
        <v>6.5802135475754655</v>
      </c>
      <c r="F130" s="122">
        <f>(B130/B143*100)</f>
        <v>15.562694036443553</v>
      </c>
      <c r="G130" s="122">
        <f>(C130/C143*100)</f>
        <v>14.584809562640411</v>
      </c>
    </row>
    <row r="131" spans="1:7" ht="15.95" customHeight="1" x14ac:dyDescent="0.2">
      <c r="A131" s="62" t="s">
        <v>30</v>
      </c>
      <c r="B131" s="63">
        <v>714851768.94999981</v>
      </c>
      <c r="C131" s="63">
        <f>(C129+C130)</f>
        <v>762956625.39999998</v>
      </c>
      <c r="D131" s="63">
        <f t="shared" si="7"/>
        <v>48104856.450000167</v>
      </c>
      <c r="E131" s="64">
        <f t="shared" si="8"/>
        <v>6.7293470533979827</v>
      </c>
      <c r="F131" s="65">
        <f>(F129+F130)</f>
        <v>16.049683459849842</v>
      </c>
      <c r="G131" s="65">
        <f>(G129+G130)</f>
        <v>15.062245483217296</v>
      </c>
    </row>
    <row r="132" spans="1:7" ht="15.95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customHeight="1" x14ac:dyDescent="0.2">
      <c r="A134" s="51" t="s">
        <v>27</v>
      </c>
      <c r="B134" s="120">
        <v>1178786398.73</v>
      </c>
      <c r="C134" s="120">
        <f>'P.N.C. x Comp. x Ramos'!H203</f>
        <v>1281714854.1599998</v>
      </c>
      <c r="D134" s="120">
        <f t="shared" si="7"/>
        <v>102928455.42999983</v>
      </c>
      <c r="E134" s="121">
        <f t="shared" si="8"/>
        <v>8.731730832735499</v>
      </c>
      <c r="F134" s="122">
        <f>(B134/B143*100)</f>
        <v>26.465834440309177</v>
      </c>
      <c r="G134" s="122">
        <f>(C134/C143*100)</f>
        <v>25.303540371934719</v>
      </c>
    </row>
    <row r="135" spans="1:7" ht="15.95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customHeight="1" x14ac:dyDescent="0.2">
      <c r="A140" s="51" t="s">
        <v>18</v>
      </c>
      <c r="B140" s="120">
        <v>250572926.98999998</v>
      </c>
      <c r="C140" s="120">
        <f>'P.N.C. x Comp. x Ramos'!N203</f>
        <v>329040304.21999997</v>
      </c>
      <c r="D140" s="120">
        <f t="shared" si="7"/>
        <v>78467377.229999989</v>
      </c>
      <c r="E140" s="121">
        <f>(D140/B140*100)</f>
        <v>31.315185631818682</v>
      </c>
      <c r="F140" s="122">
        <f>(B140/B143*100)</f>
        <v>5.6258043086396228</v>
      </c>
      <c r="G140" s="122">
        <f>(C140/C143*100)</f>
        <v>6.4958946171229357</v>
      </c>
    </row>
    <row r="141" spans="1:7" ht="15.95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84.937754516782718</v>
      </c>
    </row>
    <row r="142" spans="1:7" x14ac:dyDescent="0.2">
      <c r="A142" s="119"/>
      <c r="B142" s="137"/>
      <c r="C142" s="137"/>
      <c r="D142" s="137"/>
      <c r="E142" s="140"/>
      <c r="F142" s="138"/>
      <c r="G142" s="138"/>
    </row>
    <row r="143" spans="1:7" ht="19.5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100.00000000000001</v>
      </c>
    </row>
    <row r="144" spans="1:7" x14ac:dyDescent="0.2">
      <c r="A144" s="81" t="s">
        <v>98</v>
      </c>
    </row>
    <row r="161" spans="1:7" ht="20.25" hidden="1" x14ac:dyDescent="0.3">
      <c r="A161" s="183" t="s">
        <v>42</v>
      </c>
      <c r="B161" s="183"/>
      <c r="C161" s="183"/>
      <c r="D161" s="183"/>
      <c r="E161" s="183"/>
      <c r="F161" s="183"/>
      <c r="G161" s="183"/>
    </row>
    <row r="162" spans="1:7" hidden="1" x14ac:dyDescent="0.2">
      <c r="A162" s="184" t="s">
        <v>53</v>
      </c>
      <c r="B162" s="184"/>
      <c r="C162" s="184"/>
      <c r="D162" s="184"/>
      <c r="E162" s="184"/>
      <c r="F162" s="184"/>
      <c r="G162" s="184"/>
    </row>
    <row r="163" spans="1:7" hidden="1" x14ac:dyDescent="0.2">
      <c r="A163" s="184" t="s">
        <v>133</v>
      </c>
      <c r="B163" s="184"/>
      <c r="C163" s="184"/>
      <c r="D163" s="184"/>
      <c r="E163" s="184"/>
      <c r="F163" s="184"/>
      <c r="G163" s="184"/>
    </row>
    <row r="164" spans="1:7" hidden="1" x14ac:dyDescent="0.2">
      <c r="A164" s="184" t="s">
        <v>115</v>
      </c>
      <c r="B164" s="184"/>
      <c r="C164" s="184"/>
      <c r="D164" s="184"/>
      <c r="E164" s="184"/>
      <c r="F164" s="184"/>
      <c r="G164" s="184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7" t="s">
        <v>20</v>
      </c>
      <c r="B167" s="187">
        <v>2017</v>
      </c>
      <c r="C167" s="187">
        <v>2018</v>
      </c>
      <c r="D167" s="187" t="s">
        <v>29</v>
      </c>
      <c r="E167" s="187"/>
      <c r="F167" s="187" t="s">
        <v>62</v>
      </c>
      <c r="G167" s="187"/>
    </row>
    <row r="168" spans="1:7" ht="17.25" hidden="1" customHeight="1" x14ac:dyDescent="0.2">
      <c r="A168" s="187"/>
      <c r="B168" s="187"/>
      <c r="C168" s="187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/>
      <c r="C169" s="120">
        <f>'P.N.C. x Comp. x Ramos'!D269</f>
        <v>0</v>
      </c>
      <c r="D169" s="120">
        <f>(C169-B169)</f>
        <v>0</v>
      </c>
      <c r="E169" s="121" t="e">
        <f>(D169/B169*100)</f>
        <v>#DIV/0!</v>
      </c>
      <c r="F169" s="122" t="e">
        <f>(B169/B183*100)</f>
        <v>#DIV/0!</v>
      </c>
      <c r="G169" s="122" t="e">
        <f>(C169/C183*100)</f>
        <v>#DIV/0!</v>
      </c>
    </row>
    <row r="170" spans="1:7" ht="15.95" hidden="1" customHeight="1" x14ac:dyDescent="0.2">
      <c r="A170" s="59" t="s">
        <v>13</v>
      </c>
      <c r="B170" s="120"/>
      <c r="C170" s="120">
        <f>'P.N.C. x Comp. x Ramos'!E269</f>
        <v>0</v>
      </c>
      <c r="D170" s="120">
        <f t="shared" ref="D170:D181" si="9">(C170-B170)</f>
        <v>0</v>
      </c>
      <c r="E170" s="121" t="e">
        <f t="shared" ref="E170:E176" si="10">(D170/B170*100)</f>
        <v>#DIV/0!</v>
      </c>
      <c r="F170" s="122" t="e">
        <f>(B170/B183*100)</f>
        <v>#DIV/0!</v>
      </c>
      <c r="G170" s="122" t="e">
        <f>(C170/C183*100)</f>
        <v>#DIV/0!</v>
      </c>
    </row>
    <row r="171" spans="1:7" ht="15.95" hidden="1" customHeight="1" x14ac:dyDescent="0.2">
      <c r="A171" s="62" t="s">
        <v>30</v>
      </c>
      <c r="B171" s="63">
        <f>(B169+B170)</f>
        <v>0</v>
      </c>
      <c r="C171" s="63">
        <f>(C169+C170)</f>
        <v>0</v>
      </c>
      <c r="D171" s="63">
        <f t="shared" si="9"/>
        <v>0</v>
      </c>
      <c r="E171" s="64" t="e">
        <f t="shared" si="10"/>
        <v>#DIV/0!</v>
      </c>
      <c r="F171" s="65" t="e">
        <f>(F169+F170)</f>
        <v>#DIV/0!</v>
      </c>
      <c r="G171" s="65" t="e">
        <f>(G169+G170)</f>
        <v>#DIV/0!</v>
      </c>
    </row>
    <row r="172" spans="1:7" ht="15.95" hidden="1" customHeight="1" x14ac:dyDescent="0.2">
      <c r="A172" s="59" t="s">
        <v>14</v>
      </c>
      <c r="B172" s="120"/>
      <c r="C172" s="120">
        <f>'P.N.C. x Comp. x Ramos'!F269</f>
        <v>0</v>
      </c>
      <c r="D172" s="120">
        <f t="shared" si="9"/>
        <v>0</v>
      </c>
      <c r="E172" s="121" t="e">
        <f t="shared" si="10"/>
        <v>#DIV/0!</v>
      </c>
      <c r="F172" s="122" t="e">
        <f>(B172/B183*100)</f>
        <v>#DIV/0!</v>
      </c>
      <c r="G172" s="122" t="e">
        <f>(C172/C183*100)</f>
        <v>#DIV/0!</v>
      </c>
    </row>
    <row r="173" spans="1:7" ht="15.95" hidden="1" customHeight="1" x14ac:dyDescent="0.2">
      <c r="A173" s="59" t="s">
        <v>15</v>
      </c>
      <c r="B173" s="120"/>
      <c r="C173" s="120">
        <f>'P.N.C. x Comp. x Ramos'!G269</f>
        <v>0</v>
      </c>
      <c r="D173" s="120">
        <f t="shared" si="9"/>
        <v>0</v>
      </c>
      <c r="E173" s="121" t="e">
        <f t="shared" si="10"/>
        <v>#DIV/0!</v>
      </c>
      <c r="F173" s="122" t="e">
        <f>(B173/B183*100)</f>
        <v>#DIV/0!</v>
      </c>
      <c r="G173" s="122" t="e">
        <f>(C173/C183*100)</f>
        <v>#DIV/0!</v>
      </c>
    </row>
    <row r="174" spans="1:7" ht="15.95" hidden="1" customHeight="1" x14ac:dyDescent="0.2">
      <c r="A174" s="59" t="s">
        <v>27</v>
      </c>
      <c r="B174" s="120"/>
      <c r="C174" s="120">
        <f>'P.N.C. x Comp. x Ramos'!H269</f>
        <v>0</v>
      </c>
      <c r="D174" s="120">
        <f t="shared" si="9"/>
        <v>0</v>
      </c>
      <c r="E174" s="121" t="e">
        <f t="shared" si="10"/>
        <v>#DIV/0!</v>
      </c>
      <c r="F174" s="122" t="e">
        <f>(B174/B183*100)</f>
        <v>#DIV/0!</v>
      </c>
      <c r="G174" s="122" t="e">
        <f>(C174/C183*100)</f>
        <v>#DIV/0!</v>
      </c>
    </row>
    <row r="175" spans="1:7" ht="15.95" hidden="1" customHeight="1" x14ac:dyDescent="0.2">
      <c r="A175" s="59" t="s">
        <v>35</v>
      </c>
      <c r="B175" s="120"/>
      <c r="C175" s="120">
        <f>'P.N.C. x Comp. x Ramos'!I269</f>
        <v>0</v>
      </c>
      <c r="D175" s="120">
        <f t="shared" si="9"/>
        <v>0</v>
      </c>
      <c r="E175" s="121" t="e">
        <f t="shared" si="10"/>
        <v>#DIV/0!</v>
      </c>
      <c r="F175" s="122" t="e">
        <f>(B175/B183*100)</f>
        <v>#DIV/0!</v>
      </c>
      <c r="G175" s="122" t="e">
        <f>(C175/C183*100)</f>
        <v>#DIV/0!</v>
      </c>
    </row>
    <row r="176" spans="1:7" ht="15.95" hidden="1" customHeight="1" x14ac:dyDescent="0.2">
      <c r="A176" s="59" t="s">
        <v>16</v>
      </c>
      <c r="B176" s="120"/>
      <c r="C176" s="120">
        <f>'P.N.C. x Comp. x Ramos'!J269</f>
        <v>0</v>
      </c>
      <c r="D176" s="120">
        <f t="shared" si="9"/>
        <v>0</v>
      </c>
      <c r="E176" s="121" t="e">
        <f t="shared" si="10"/>
        <v>#DIV/0!</v>
      </c>
      <c r="F176" s="122" t="e">
        <f>(B176/B183*100)</f>
        <v>#DIV/0!</v>
      </c>
      <c r="G176" s="122" t="e">
        <f>(C176/C183*100)</f>
        <v>#DIV/0!</v>
      </c>
    </row>
    <row r="177" spans="1:7" ht="15.95" hidden="1" customHeight="1" x14ac:dyDescent="0.2">
      <c r="A177" s="59" t="s">
        <v>36</v>
      </c>
      <c r="B177" s="120"/>
      <c r="C177" s="120">
        <f>'P.N.C. x Comp. x Ramos'!K269</f>
        <v>0</v>
      </c>
      <c r="D177" s="120">
        <f t="shared" si="9"/>
        <v>0</v>
      </c>
      <c r="E177" s="121" t="e">
        <f>(D177/B177*100)</f>
        <v>#DIV/0!</v>
      </c>
      <c r="F177" s="122" t="e">
        <f>(B177/B183*100)</f>
        <v>#DIV/0!</v>
      </c>
      <c r="G177" s="122" t="e">
        <f>(C177/C183*100)</f>
        <v>#DIV/0!</v>
      </c>
    </row>
    <row r="178" spans="1:7" ht="15.95" hidden="1" customHeight="1" x14ac:dyDescent="0.2">
      <c r="A178" s="59" t="s">
        <v>34</v>
      </c>
      <c r="B178" s="120"/>
      <c r="C178" s="120">
        <f>'P.N.C. x Comp. x Ramos'!L269</f>
        <v>0</v>
      </c>
      <c r="D178" s="120">
        <f t="shared" si="9"/>
        <v>0</v>
      </c>
      <c r="E178" s="121" t="e">
        <f>(D178/B178*100)</f>
        <v>#DIV/0!</v>
      </c>
      <c r="F178" s="122" t="e">
        <f>(B178/B183*100)</f>
        <v>#DIV/0!</v>
      </c>
      <c r="G178" s="122" t="e">
        <f>(C178/C183*100)</f>
        <v>#DIV/0!</v>
      </c>
    </row>
    <row r="179" spans="1:7" ht="15.95" hidden="1" customHeight="1" x14ac:dyDescent="0.2">
      <c r="A179" s="59" t="s">
        <v>17</v>
      </c>
      <c r="B179" s="120"/>
      <c r="C179" s="120">
        <f>'P.N.C. x Comp. x Ramos'!M269</f>
        <v>0</v>
      </c>
      <c r="D179" s="120">
        <f t="shared" si="9"/>
        <v>0</v>
      </c>
      <c r="E179" s="121" t="e">
        <f>(D179/B179*100)</f>
        <v>#DIV/0!</v>
      </c>
      <c r="F179" s="122" t="e">
        <f>(B179/B183*100)</f>
        <v>#DIV/0!</v>
      </c>
      <c r="G179" s="122" t="e">
        <f>(C179/C183*100)</f>
        <v>#DIV/0!</v>
      </c>
    </row>
    <row r="180" spans="1:7" ht="15.95" hidden="1" customHeight="1" x14ac:dyDescent="0.2">
      <c r="A180" s="59" t="s">
        <v>18</v>
      </c>
      <c r="B180" s="120"/>
      <c r="C180" s="120">
        <f>'P.N.C. x Comp. x Ramos'!N269</f>
        <v>0</v>
      </c>
      <c r="D180" s="120">
        <f t="shared" si="9"/>
        <v>0</v>
      </c>
      <c r="E180" s="121" t="e">
        <f>(D180/B180*100)</f>
        <v>#DIV/0!</v>
      </c>
      <c r="F180" s="122" t="e">
        <f>(B180/B183*100)</f>
        <v>#DIV/0!</v>
      </c>
      <c r="G180" s="122" t="e">
        <f>(C180/C183*100)</f>
        <v>#DIV/0!</v>
      </c>
    </row>
    <row r="181" spans="1:7" ht="15.95" hidden="1" customHeight="1" x14ac:dyDescent="0.2">
      <c r="A181" s="62" t="s">
        <v>31</v>
      </c>
      <c r="B181" s="63">
        <f>SUM(B172:B180)</f>
        <v>0</v>
      </c>
      <c r="C181" s="63">
        <f>SUM(C172:C180)</f>
        <v>0</v>
      </c>
      <c r="D181" s="63">
        <f t="shared" si="9"/>
        <v>0</v>
      </c>
      <c r="E181" s="64" t="e">
        <f>(D181/B181*100)</f>
        <v>#DIV/0!</v>
      </c>
      <c r="F181" s="65" t="e">
        <f>SUM(F172:F180)</f>
        <v>#DIV/0!</v>
      </c>
      <c r="G181" s="65" t="e">
        <f>SUM(G172:G180)</f>
        <v>#DIV/0!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0</v>
      </c>
      <c r="C183" s="66">
        <f>(C171+C181)</f>
        <v>0</v>
      </c>
      <c r="D183" s="66">
        <f>(C183-B183)</f>
        <v>0</v>
      </c>
      <c r="E183" s="57" t="e">
        <f>(D183/B183*100)</f>
        <v>#DIV/0!</v>
      </c>
      <c r="F183" s="67" t="e">
        <f>(F171+F181)</f>
        <v>#DIV/0!</v>
      </c>
      <c r="G183" s="67" t="e">
        <f>(G171+G181)</f>
        <v>#DIV/0!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3" t="s">
        <v>42</v>
      </c>
      <c r="B201" s="183"/>
      <c r="C201" s="183"/>
      <c r="D201" s="183"/>
      <c r="E201" s="183"/>
      <c r="F201" s="183"/>
      <c r="G201" s="183"/>
    </row>
    <row r="202" spans="1:8" hidden="1" x14ac:dyDescent="0.2">
      <c r="A202" s="184" t="s">
        <v>53</v>
      </c>
      <c r="B202" s="184"/>
      <c r="C202" s="184"/>
      <c r="D202" s="184"/>
      <c r="E202" s="184"/>
      <c r="F202" s="184"/>
      <c r="G202" s="184"/>
    </row>
    <row r="203" spans="1:8" hidden="1" x14ac:dyDescent="0.2">
      <c r="A203" s="184" t="s">
        <v>134</v>
      </c>
      <c r="B203" s="184"/>
      <c r="C203" s="184"/>
      <c r="D203" s="184"/>
      <c r="E203" s="184"/>
      <c r="F203" s="184"/>
      <c r="G203" s="184"/>
    </row>
    <row r="204" spans="1:8" hidden="1" x14ac:dyDescent="0.2">
      <c r="A204" s="184" t="s">
        <v>115</v>
      </c>
      <c r="B204" s="184"/>
      <c r="C204" s="184"/>
      <c r="D204" s="184"/>
      <c r="E204" s="184"/>
      <c r="F204" s="184"/>
      <c r="G204" s="184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7" t="s">
        <v>20</v>
      </c>
      <c r="B207" s="187">
        <v>2017</v>
      </c>
      <c r="C207" s="187">
        <v>2018</v>
      </c>
      <c r="D207" s="187" t="s">
        <v>29</v>
      </c>
      <c r="E207" s="187"/>
      <c r="F207" s="187" t="s">
        <v>62</v>
      </c>
      <c r="G207" s="187"/>
    </row>
    <row r="208" spans="1:8" ht="19.5" hidden="1" customHeight="1" x14ac:dyDescent="0.2">
      <c r="A208" s="187"/>
      <c r="B208" s="187"/>
      <c r="C208" s="187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3" t="s">
        <v>42</v>
      </c>
      <c r="B240" s="183"/>
      <c r="C240" s="183"/>
      <c r="D240" s="183"/>
      <c r="E240" s="183"/>
      <c r="F240" s="183"/>
      <c r="G240" s="183"/>
    </row>
    <row r="241" spans="1:7" hidden="1" x14ac:dyDescent="0.2">
      <c r="A241" s="184" t="s">
        <v>53</v>
      </c>
      <c r="B241" s="184"/>
      <c r="C241" s="184"/>
      <c r="D241" s="184"/>
      <c r="E241" s="184"/>
      <c r="F241" s="184"/>
      <c r="G241" s="184"/>
    </row>
    <row r="242" spans="1:7" hidden="1" x14ac:dyDescent="0.2">
      <c r="A242" s="184" t="s">
        <v>135</v>
      </c>
      <c r="B242" s="184"/>
      <c r="C242" s="184"/>
      <c r="D242" s="184"/>
      <c r="E242" s="184"/>
      <c r="F242" s="184"/>
      <c r="G242" s="184"/>
    </row>
    <row r="243" spans="1:7" hidden="1" x14ac:dyDescent="0.2">
      <c r="A243" s="184" t="s">
        <v>115</v>
      </c>
      <c r="B243" s="184"/>
      <c r="C243" s="184"/>
      <c r="D243" s="184"/>
      <c r="E243" s="184"/>
      <c r="F243" s="184"/>
      <c r="G243" s="184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7" t="s">
        <v>20</v>
      </c>
      <c r="B246" s="187">
        <v>2017</v>
      </c>
      <c r="C246" s="187">
        <v>2018</v>
      </c>
      <c r="D246" s="187" t="s">
        <v>29</v>
      </c>
      <c r="E246" s="187"/>
      <c r="F246" s="187" t="s">
        <v>62</v>
      </c>
      <c r="G246" s="187"/>
    </row>
    <row r="247" spans="1:7" ht="19.5" hidden="1" customHeight="1" x14ac:dyDescent="0.2">
      <c r="A247" s="187"/>
      <c r="B247" s="187"/>
      <c r="C247" s="187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3" t="s">
        <v>42</v>
      </c>
      <c r="B279" s="183"/>
      <c r="C279" s="183"/>
      <c r="D279" s="183"/>
      <c r="E279" s="183"/>
      <c r="F279" s="183"/>
      <c r="G279" s="183"/>
    </row>
    <row r="280" spans="1:7" hidden="1" x14ac:dyDescent="0.2">
      <c r="A280" s="184" t="s">
        <v>53</v>
      </c>
      <c r="B280" s="184"/>
      <c r="C280" s="184"/>
      <c r="D280" s="184"/>
      <c r="E280" s="184"/>
      <c r="F280" s="184"/>
      <c r="G280" s="184"/>
    </row>
    <row r="281" spans="1:7" hidden="1" x14ac:dyDescent="0.2">
      <c r="A281" s="184" t="s">
        <v>136</v>
      </c>
      <c r="B281" s="184"/>
      <c r="C281" s="184"/>
      <c r="D281" s="184"/>
      <c r="E281" s="184"/>
      <c r="F281" s="184"/>
      <c r="G281" s="184"/>
    </row>
    <row r="282" spans="1:7" hidden="1" x14ac:dyDescent="0.2">
      <c r="A282" s="184" t="s">
        <v>115</v>
      </c>
      <c r="B282" s="184"/>
      <c r="C282" s="184"/>
      <c r="D282" s="184"/>
      <c r="E282" s="184"/>
      <c r="F282" s="184"/>
      <c r="G282" s="184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87" t="s">
        <v>20</v>
      </c>
      <c r="B285" s="187">
        <v>2017</v>
      </c>
      <c r="C285" s="187">
        <v>2018</v>
      </c>
      <c r="D285" s="187" t="s">
        <v>29</v>
      </c>
      <c r="E285" s="187"/>
      <c r="F285" s="187" t="s">
        <v>62</v>
      </c>
      <c r="G285" s="187"/>
    </row>
    <row r="286" spans="1:7" ht="18.75" hidden="1" customHeight="1" x14ac:dyDescent="0.2">
      <c r="A286" s="187"/>
      <c r="B286" s="187"/>
      <c r="C286" s="187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3" t="s">
        <v>42</v>
      </c>
      <c r="B318" s="183"/>
      <c r="C318" s="183"/>
      <c r="D318" s="183"/>
      <c r="E318" s="183"/>
      <c r="F318" s="183"/>
      <c r="G318" s="183"/>
    </row>
    <row r="319" spans="1:7" hidden="1" x14ac:dyDescent="0.2">
      <c r="A319" s="184" t="s">
        <v>53</v>
      </c>
      <c r="B319" s="184"/>
      <c r="C319" s="184"/>
      <c r="D319" s="184"/>
      <c r="E319" s="184"/>
      <c r="F319" s="184"/>
      <c r="G319" s="184"/>
    </row>
    <row r="320" spans="1:7" hidden="1" x14ac:dyDescent="0.2">
      <c r="A320" s="184" t="s">
        <v>137</v>
      </c>
      <c r="B320" s="184"/>
      <c r="C320" s="184"/>
      <c r="D320" s="184"/>
      <c r="E320" s="184"/>
      <c r="F320" s="184"/>
      <c r="G320" s="184"/>
    </row>
    <row r="321" spans="1:8" hidden="1" x14ac:dyDescent="0.2">
      <c r="A321" s="184" t="s">
        <v>115</v>
      </c>
      <c r="B321" s="184"/>
      <c r="C321" s="184"/>
      <c r="D321" s="184"/>
      <c r="E321" s="184"/>
      <c r="F321" s="184"/>
      <c r="G321" s="184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7" t="s">
        <v>20</v>
      </c>
      <c r="B324" s="187">
        <v>2017</v>
      </c>
      <c r="C324" s="187">
        <v>2018</v>
      </c>
      <c r="D324" s="187" t="s">
        <v>29</v>
      </c>
      <c r="E324" s="187"/>
      <c r="F324" s="187" t="s">
        <v>62</v>
      </c>
      <c r="G324" s="187"/>
    </row>
    <row r="325" spans="1:8" ht="17.25" hidden="1" customHeight="1" x14ac:dyDescent="0.2">
      <c r="A325" s="187"/>
      <c r="B325" s="187"/>
      <c r="C325" s="187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3" t="s">
        <v>42</v>
      </c>
      <c r="B358" s="183"/>
      <c r="C358" s="183"/>
      <c r="D358" s="183"/>
      <c r="E358" s="183"/>
      <c r="F358" s="183"/>
      <c r="G358" s="183"/>
    </row>
    <row r="359" spans="1:7" hidden="1" x14ac:dyDescent="0.2">
      <c r="A359" s="184" t="s">
        <v>53</v>
      </c>
      <c r="B359" s="184"/>
      <c r="C359" s="184"/>
      <c r="D359" s="184"/>
      <c r="E359" s="184"/>
      <c r="F359" s="184"/>
      <c r="G359" s="184"/>
    </row>
    <row r="360" spans="1:7" hidden="1" x14ac:dyDescent="0.2">
      <c r="A360" s="184" t="s">
        <v>138</v>
      </c>
      <c r="B360" s="184"/>
      <c r="C360" s="184"/>
      <c r="D360" s="184"/>
      <c r="E360" s="184"/>
      <c r="F360" s="184"/>
      <c r="G360" s="184"/>
    </row>
    <row r="361" spans="1:7" hidden="1" x14ac:dyDescent="0.2">
      <c r="A361" s="184" t="s">
        <v>115</v>
      </c>
      <c r="B361" s="184"/>
      <c r="C361" s="184"/>
      <c r="D361" s="184"/>
      <c r="E361" s="184"/>
      <c r="F361" s="184"/>
      <c r="G361" s="184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7" t="s">
        <v>20</v>
      </c>
      <c r="B364" s="187">
        <v>2017</v>
      </c>
      <c r="C364" s="187">
        <v>2018</v>
      </c>
      <c r="D364" s="187" t="s">
        <v>29</v>
      </c>
      <c r="E364" s="187"/>
      <c r="F364" s="187" t="s">
        <v>62</v>
      </c>
      <c r="G364" s="187"/>
    </row>
    <row r="365" spans="1:7" ht="19.5" hidden="1" customHeight="1" x14ac:dyDescent="0.2">
      <c r="A365" s="187"/>
      <c r="B365" s="187"/>
      <c r="C365" s="187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3" t="s">
        <v>42</v>
      </c>
      <c r="B397" s="183"/>
      <c r="C397" s="183"/>
      <c r="D397" s="183"/>
      <c r="E397" s="183"/>
      <c r="F397" s="183"/>
      <c r="G397" s="183"/>
    </row>
    <row r="398" spans="1:7" hidden="1" x14ac:dyDescent="0.2">
      <c r="A398" s="184" t="s">
        <v>53</v>
      </c>
      <c r="B398" s="184"/>
      <c r="C398" s="184"/>
      <c r="D398" s="184"/>
      <c r="E398" s="184"/>
      <c r="F398" s="184"/>
      <c r="G398" s="184"/>
    </row>
    <row r="399" spans="1:7" hidden="1" x14ac:dyDescent="0.2">
      <c r="A399" s="184" t="s">
        <v>139</v>
      </c>
      <c r="B399" s="184"/>
      <c r="C399" s="184"/>
      <c r="D399" s="184"/>
      <c r="E399" s="184"/>
      <c r="F399" s="184"/>
      <c r="G399" s="184"/>
    </row>
    <row r="400" spans="1:7" hidden="1" x14ac:dyDescent="0.2">
      <c r="A400" s="184" t="s">
        <v>115</v>
      </c>
      <c r="B400" s="184"/>
      <c r="C400" s="184"/>
      <c r="D400" s="184"/>
      <c r="E400" s="184"/>
      <c r="F400" s="184"/>
      <c r="G400" s="184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7" t="s">
        <v>20</v>
      </c>
      <c r="B403" s="187">
        <v>2017</v>
      </c>
      <c r="C403" s="187">
        <v>2018</v>
      </c>
      <c r="D403" s="187" t="s">
        <v>29</v>
      </c>
      <c r="E403" s="187"/>
      <c r="F403" s="187" t="s">
        <v>62</v>
      </c>
      <c r="G403" s="187"/>
    </row>
    <row r="404" spans="1:7" ht="21" hidden="1" customHeight="1" x14ac:dyDescent="0.2">
      <c r="A404" s="187"/>
      <c r="B404" s="187"/>
      <c r="C404" s="187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3" t="s">
        <v>42</v>
      </c>
      <c r="B436" s="183"/>
      <c r="C436" s="183"/>
      <c r="D436" s="183"/>
      <c r="E436" s="183"/>
      <c r="F436" s="183"/>
      <c r="G436" s="183"/>
    </row>
    <row r="437" spans="1:7" hidden="1" x14ac:dyDescent="0.2">
      <c r="A437" s="184" t="s">
        <v>53</v>
      </c>
      <c r="B437" s="184"/>
      <c r="C437" s="184"/>
      <c r="D437" s="184"/>
      <c r="E437" s="184"/>
      <c r="F437" s="184"/>
      <c r="G437" s="184"/>
    </row>
    <row r="438" spans="1:7" hidden="1" x14ac:dyDescent="0.2">
      <c r="A438" s="184" t="s">
        <v>140</v>
      </c>
      <c r="B438" s="184"/>
      <c r="C438" s="184"/>
      <c r="D438" s="184"/>
      <c r="E438" s="184"/>
      <c r="F438" s="184"/>
      <c r="G438" s="184"/>
    </row>
    <row r="439" spans="1:7" hidden="1" x14ac:dyDescent="0.2">
      <c r="A439" s="184" t="s">
        <v>115</v>
      </c>
      <c r="B439" s="184"/>
      <c r="C439" s="184"/>
      <c r="D439" s="184"/>
      <c r="E439" s="184"/>
      <c r="F439" s="184"/>
      <c r="G439" s="184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7" t="s">
        <v>20</v>
      </c>
      <c r="B442" s="187">
        <v>2017</v>
      </c>
      <c r="C442" s="187">
        <v>2018</v>
      </c>
      <c r="D442" s="187" t="s">
        <v>29</v>
      </c>
      <c r="E442" s="187"/>
      <c r="F442" s="187" t="s">
        <v>62</v>
      </c>
      <c r="G442" s="187"/>
    </row>
    <row r="443" spans="1:7" ht="19.5" hidden="1" customHeight="1" x14ac:dyDescent="0.2">
      <c r="A443" s="187"/>
      <c r="B443" s="187"/>
      <c r="C443" s="187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3" t="s">
        <v>42</v>
      </c>
      <c r="B475" s="183"/>
      <c r="C475" s="183"/>
      <c r="D475" s="183"/>
      <c r="E475" s="183"/>
      <c r="F475" s="183"/>
      <c r="G475" s="183"/>
    </row>
    <row r="476" spans="1:7" hidden="1" x14ac:dyDescent="0.2">
      <c r="A476" s="184" t="s">
        <v>53</v>
      </c>
      <c r="B476" s="184"/>
      <c r="C476" s="184"/>
      <c r="D476" s="184"/>
      <c r="E476" s="184"/>
      <c r="F476" s="184"/>
      <c r="G476" s="184"/>
    </row>
    <row r="477" spans="1:7" hidden="1" x14ac:dyDescent="0.2">
      <c r="A477" s="184" t="s">
        <v>141</v>
      </c>
      <c r="B477" s="184"/>
      <c r="C477" s="184"/>
      <c r="D477" s="184"/>
      <c r="E477" s="184"/>
      <c r="F477" s="184"/>
      <c r="G477" s="184"/>
    </row>
    <row r="478" spans="1:7" hidden="1" x14ac:dyDescent="0.2">
      <c r="A478" s="184" t="s">
        <v>115</v>
      </c>
      <c r="B478" s="184"/>
      <c r="C478" s="184"/>
      <c r="D478" s="184"/>
      <c r="E478" s="184"/>
      <c r="F478" s="184"/>
      <c r="G478" s="184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7" t="s">
        <v>20</v>
      </c>
      <c r="B481" s="187">
        <v>2017</v>
      </c>
      <c r="C481" s="187">
        <v>2018</v>
      </c>
      <c r="D481" s="187" t="s">
        <v>29</v>
      </c>
      <c r="E481" s="187"/>
      <c r="F481" s="187" t="s">
        <v>62</v>
      </c>
      <c r="G481" s="187"/>
    </row>
    <row r="482" spans="1:7" ht="19.5" hidden="1" customHeight="1" x14ac:dyDescent="0.2">
      <c r="A482" s="187"/>
      <c r="B482" s="187"/>
      <c r="C482" s="187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workbookViewId="0">
      <selection activeCell="A5" sqref="A5:N5"/>
    </sheetView>
  </sheetViews>
  <sheetFormatPr defaultRowHeight="12.75" x14ac:dyDescent="0.2"/>
  <cols>
    <col min="1" max="1" width="4.7109375" hidden="1" customWidth="1"/>
    <col min="2" max="2" width="43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2.7109375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x14ac:dyDescent="0.2">
      <c r="A3" s="184" t="s">
        <v>59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">
      <c r="A4" s="186" t="s">
        <v>162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x14ac:dyDescent="0.2">
      <c r="A5" s="184" t="s">
        <v>115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7" t="s">
        <v>33</v>
      </c>
      <c r="C7" s="187" t="s">
        <v>142</v>
      </c>
      <c r="D7" s="187"/>
      <c r="E7" s="187" t="s">
        <v>52</v>
      </c>
      <c r="F7" s="187"/>
      <c r="G7" s="187" t="s">
        <v>143</v>
      </c>
      <c r="H7" s="187"/>
      <c r="I7" s="187"/>
      <c r="J7" s="187"/>
      <c r="K7" s="187" t="s">
        <v>29</v>
      </c>
      <c r="L7" s="187"/>
      <c r="M7" s="187" t="s">
        <v>62</v>
      </c>
      <c r="N7" s="187"/>
    </row>
    <row r="8" spans="1:14" ht="32.25" customHeight="1" x14ac:dyDescent="0.2">
      <c r="A8" s="96"/>
      <c r="B8" s="187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2053188469.8699999</v>
      </c>
      <c r="D9" s="48">
        <v>605944799.00999999</v>
      </c>
      <c r="E9" s="47">
        <v>1</v>
      </c>
      <c r="F9" s="63">
        <f t="shared" ref="F9:F46" si="0">(C9+D9)</f>
        <v>2659133268.8800001</v>
      </c>
      <c r="G9" s="48">
        <v>2469416276.6700001</v>
      </c>
      <c r="H9" s="48">
        <v>739102657.0999999</v>
      </c>
      <c r="I9" s="82">
        <v>1</v>
      </c>
      <c r="J9" s="63">
        <f t="shared" ref="J9:J46" si="1">(G9+H9)</f>
        <v>3208518933.77</v>
      </c>
      <c r="K9" s="48">
        <f>J9-F9</f>
        <v>549385664.88999987</v>
      </c>
      <c r="L9" s="94">
        <f>K9/F9*100</f>
        <v>20.660328360353127</v>
      </c>
      <c r="M9" s="61">
        <f>(F9/$F$47*100)</f>
        <v>23.095986174982986</v>
      </c>
      <c r="N9" s="61">
        <f>(J9/$J$47*100)</f>
        <v>23.411532126005486</v>
      </c>
    </row>
    <row r="10" spans="1:14" ht="15.95" customHeight="1" x14ac:dyDescent="0.2">
      <c r="A10" s="98"/>
      <c r="B10" s="52" t="s">
        <v>118</v>
      </c>
      <c r="C10" s="48">
        <v>54284389.590000004</v>
      </c>
      <c r="D10" s="48">
        <v>1166336806.5</v>
      </c>
      <c r="E10" s="47">
        <v>4</v>
      </c>
      <c r="F10" s="63">
        <f t="shared" si="0"/>
        <v>1220621196.0899999</v>
      </c>
      <c r="G10" s="48">
        <v>64299379.980000004</v>
      </c>
      <c r="H10" s="48">
        <v>1895155253.8499999</v>
      </c>
      <c r="I10" s="82">
        <v>2</v>
      </c>
      <c r="J10" s="63">
        <f t="shared" si="1"/>
        <v>1959454633.8299999</v>
      </c>
      <c r="K10" s="48">
        <f t="shared" ref="K10:K43" si="2">J10-F10</f>
        <v>738833437.74000001</v>
      </c>
      <c r="L10" s="94">
        <f t="shared" ref="L10:L43" si="3">K10/F10*100</f>
        <v>60.529297713876808</v>
      </c>
      <c r="M10" s="61">
        <f t="shared" ref="M10:M43" si="4">(F10/$F$47*100)</f>
        <v>10.601744034310769</v>
      </c>
      <c r="N10" s="61">
        <f t="shared" ref="N10:N43" si="5">(J10/$J$47*100)</f>
        <v>14.297511112225148</v>
      </c>
    </row>
    <row r="11" spans="1:14" ht="15.95" customHeight="1" x14ac:dyDescent="0.2">
      <c r="A11" s="98"/>
      <c r="B11" s="52" t="s">
        <v>159</v>
      </c>
      <c r="C11" s="48">
        <v>1266453284.3700001</v>
      </c>
      <c r="D11" s="48">
        <v>197259741.90999997</v>
      </c>
      <c r="E11" s="47">
        <v>3</v>
      </c>
      <c r="F11" s="63">
        <f t="shared" si="0"/>
        <v>1463713026.2800002</v>
      </c>
      <c r="G11" s="48">
        <v>1660375824.6800003</v>
      </c>
      <c r="H11" s="48">
        <v>227645396.73000002</v>
      </c>
      <c r="I11" s="82">
        <v>3</v>
      </c>
      <c r="J11" s="63">
        <f t="shared" si="1"/>
        <v>1888021221.4100003</v>
      </c>
      <c r="K11" s="48">
        <f t="shared" si="2"/>
        <v>424308195.13000011</v>
      </c>
      <c r="L11" s="94">
        <f t="shared" si="3"/>
        <v>28.988482544858645</v>
      </c>
      <c r="M11" s="61">
        <f t="shared" si="4"/>
        <v>12.713125819881938</v>
      </c>
      <c r="N11" s="61">
        <f t="shared" si="5"/>
        <v>13.776284445260774</v>
      </c>
    </row>
    <row r="12" spans="1:14" ht="15.95" customHeight="1" x14ac:dyDescent="0.2">
      <c r="A12" s="98"/>
      <c r="B12" s="52" t="s">
        <v>101</v>
      </c>
      <c r="C12" s="48">
        <v>1412431532.46</v>
      </c>
      <c r="D12" s="48">
        <v>290559944.13</v>
      </c>
      <c r="E12" s="47">
        <v>2</v>
      </c>
      <c r="F12" s="63">
        <f t="shared" si="0"/>
        <v>1702991476.5900002</v>
      </c>
      <c r="G12" s="48">
        <v>1398194860</v>
      </c>
      <c r="H12" s="48">
        <v>332980524.54999995</v>
      </c>
      <c r="I12" s="82">
        <v>4</v>
      </c>
      <c r="J12" s="63">
        <f t="shared" si="1"/>
        <v>1731175384.55</v>
      </c>
      <c r="K12" s="48">
        <f t="shared" si="2"/>
        <v>28183907.9599998</v>
      </c>
      <c r="L12" s="94">
        <f t="shared" si="3"/>
        <v>1.6549647104772418</v>
      </c>
      <c r="M12" s="61">
        <f t="shared" si="4"/>
        <v>14.79138637380249</v>
      </c>
      <c r="N12" s="61">
        <f t="shared" si="5"/>
        <v>12.631830750495284</v>
      </c>
    </row>
    <row r="13" spans="1:14" ht="15.95" customHeight="1" x14ac:dyDescent="0.2">
      <c r="A13" s="98"/>
      <c r="B13" s="52" t="s">
        <v>97</v>
      </c>
      <c r="C13" s="48">
        <v>979445108.57000017</v>
      </c>
      <c r="D13" s="48">
        <v>56040775.490000002</v>
      </c>
      <c r="E13" s="47">
        <v>5</v>
      </c>
      <c r="F13" s="63">
        <f t="shared" si="0"/>
        <v>1035485884.0600002</v>
      </c>
      <c r="G13" s="48">
        <v>925519037.66999996</v>
      </c>
      <c r="H13" s="48">
        <v>60741929.25</v>
      </c>
      <c r="I13" s="82">
        <v>5</v>
      </c>
      <c r="J13" s="63">
        <f t="shared" si="1"/>
        <v>986260966.91999996</v>
      </c>
      <c r="K13" s="48">
        <f t="shared" si="2"/>
        <v>-49224917.140000224</v>
      </c>
      <c r="L13" s="94">
        <f t="shared" si="3"/>
        <v>-4.7537989554233206</v>
      </c>
      <c r="M13" s="61">
        <f t="shared" si="4"/>
        <v>8.993745421685011</v>
      </c>
      <c r="N13" s="61">
        <f t="shared" si="5"/>
        <v>7.1964295016773594</v>
      </c>
    </row>
    <row r="14" spans="1:14" ht="15.95" customHeight="1" x14ac:dyDescent="0.2">
      <c r="A14" s="98"/>
      <c r="B14" s="52" t="s">
        <v>92</v>
      </c>
      <c r="C14" s="48">
        <v>759509775.19000006</v>
      </c>
      <c r="D14" s="48">
        <v>100499551.69</v>
      </c>
      <c r="E14" s="47">
        <v>6</v>
      </c>
      <c r="F14" s="63">
        <f t="shared" si="0"/>
        <v>860009326.88000011</v>
      </c>
      <c r="G14" s="48">
        <v>861566581.18000007</v>
      </c>
      <c r="H14" s="48">
        <v>111713375.27</v>
      </c>
      <c r="I14" s="82">
        <v>6</v>
      </c>
      <c r="J14" s="63">
        <f t="shared" si="1"/>
        <v>973279956.45000005</v>
      </c>
      <c r="K14" s="48">
        <f t="shared" si="2"/>
        <v>113270629.56999993</v>
      </c>
      <c r="L14" s="94">
        <f t="shared" si="3"/>
        <v>13.170860597632212</v>
      </c>
      <c r="M14" s="61">
        <f t="shared" si="4"/>
        <v>7.469638230032337</v>
      </c>
      <c r="N14" s="61">
        <f t="shared" si="5"/>
        <v>7.1017112376061151</v>
      </c>
    </row>
    <row r="15" spans="1:14" ht="15.95" customHeight="1" x14ac:dyDescent="0.2">
      <c r="A15" s="98"/>
      <c r="B15" s="52" t="s">
        <v>96</v>
      </c>
      <c r="C15" s="48">
        <v>14815963.439999999</v>
      </c>
      <c r="D15" s="48">
        <v>416654870.99000001</v>
      </c>
      <c r="E15" s="47">
        <v>7</v>
      </c>
      <c r="F15" s="63">
        <f t="shared" si="0"/>
        <v>431470834.43000001</v>
      </c>
      <c r="G15" s="48">
        <v>16794546.390000001</v>
      </c>
      <c r="H15" s="48">
        <v>533516461.18000007</v>
      </c>
      <c r="I15" s="82">
        <v>7</v>
      </c>
      <c r="J15" s="63">
        <f t="shared" si="1"/>
        <v>550311007.57000005</v>
      </c>
      <c r="K15" s="48">
        <f t="shared" si="2"/>
        <v>118840173.14000005</v>
      </c>
      <c r="L15" s="94">
        <f t="shared" si="3"/>
        <v>27.543037363578783</v>
      </c>
      <c r="M15" s="61">
        <f t="shared" si="4"/>
        <v>3.7475535895577403</v>
      </c>
      <c r="N15" s="61">
        <f t="shared" si="5"/>
        <v>4.015442669643619</v>
      </c>
    </row>
    <row r="16" spans="1:14" ht="15.95" customHeight="1" x14ac:dyDescent="0.2">
      <c r="A16" s="98"/>
      <c r="B16" s="52" t="s">
        <v>90</v>
      </c>
      <c r="C16" s="48">
        <v>105383893.25</v>
      </c>
      <c r="D16" s="48">
        <v>226195394.85999998</v>
      </c>
      <c r="E16" s="47">
        <v>9</v>
      </c>
      <c r="F16" s="63">
        <f t="shared" si="0"/>
        <v>331579288.11000001</v>
      </c>
      <c r="G16" s="48">
        <v>104839838.44</v>
      </c>
      <c r="H16" s="48">
        <v>250327905.09999999</v>
      </c>
      <c r="I16" s="82">
        <v>8</v>
      </c>
      <c r="J16" s="63">
        <f t="shared" si="1"/>
        <v>355167743.53999996</v>
      </c>
      <c r="K16" s="48">
        <f t="shared" si="2"/>
        <v>23588455.429999948</v>
      </c>
      <c r="L16" s="94">
        <f t="shared" si="3"/>
        <v>7.1139713111919631</v>
      </c>
      <c r="M16" s="61">
        <f t="shared" si="4"/>
        <v>2.8799424021815936</v>
      </c>
      <c r="N16" s="61">
        <f t="shared" si="5"/>
        <v>2.5915449494441543</v>
      </c>
    </row>
    <row r="17" spans="1:14" ht="15.95" customHeight="1" x14ac:dyDescent="0.2">
      <c r="A17" s="98"/>
      <c r="B17" s="52" t="s">
        <v>79</v>
      </c>
      <c r="C17" s="48">
        <v>141600835.70999998</v>
      </c>
      <c r="D17" s="48">
        <v>190044736.27000001</v>
      </c>
      <c r="E17" s="47">
        <v>8</v>
      </c>
      <c r="F17" s="63">
        <f t="shared" si="0"/>
        <v>331645571.98000002</v>
      </c>
      <c r="G17" s="48">
        <v>109722347.41</v>
      </c>
      <c r="H17" s="48">
        <v>218879090.01000005</v>
      </c>
      <c r="I17" s="82">
        <v>9</v>
      </c>
      <c r="J17" s="63">
        <f t="shared" si="1"/>
        <v>328601437.42000008</v>
      </c>
      <c r="K17" s="48">
        <f t="shared" si="2"/>
        <v>-3044134.5599999428</v>
      </c>
      <c r="L17" s="94">
        <f t="shared" si="3"/>
        <v>-0.91788789514835445</v>
      </c>
      <c r="M17" s="61">
        <f t="shared" si="4"/>
        <v>2.8805181128325263</v>
      </c>
      <c r="N17" s="61">
        <f t="shared" si="5"/>
        <v>2.3976991464315867</v>
      </c>
    </row>
    <row r="18" spans="1:14" ht="15.95" customHeight="1" x14ac:dyDescent="0.2">
      <c r="A18" s="98"/>
      <c r="B18" s="52" t="s">
        <v>94</v>
      </c>
      <c r="C18" s="48">
        <v>225866505.45000002</v>
      </c>
      <c r="D18" s="48">
        <v>306991.2</v>
      </c>
      <c r="E18" s="47">
        <v>10</v>
      </c>
      <c r="F18" s="63">
        <f t="shared" si="0"/>
        <v>226173496.65000001</v>
      </c>
      <c r="G18" s="48">
        <v>264011888.13999999</v>
      </c>
      <c r="H18" s="48">
        <v>463165.1</v>
      </c>
      <c r="I18" s="82">
        <v>10</v>
      </c>
      <c r="J18" s="63">
        <f t="shared" si="1"/>
        <v>264475053.23999998</v>
      </c>
      <c r="K18" s="48">
        <f t="shared" si="2"/>
        <v>38301556.589999974</v>
      </c>
      <c r="L18" s="94">
        <f t="shared" si="3"/>
        <v>16.934590992007802</v>
      </c>
      <c r="M18" s="61">
        <f t="shared" si="4"/>
        <v>1.9644370641025186</v>
      </c>
      <c r="N18" s="61">
        <f t="shared" si="5"/>
        <v>1.9297895176139617</v>
      </c>
    </row>
    <row r="19" spans="1:14" ht="15.95" customHeight="1" x14ac:dyDescent="0.2">
      <c r="A19" s="98"/>
      <c r="B19" s="52" t="s">
        <v>78</v>
      </c>
      <c r="C19" s="48">
        <v>210620988.75999999</v>
      </c>
      <c r="D19" s="48">
        <v>100560.88</v>
      </c>
      <c r="E19" s="47">
        <v>11</v>
      </c>
      <c r="F19" s="63">
        <f t="shared" si="0"/>
        <v>210721549.63999999</v>
      </c>
      <c r="G19" s="48">
        <v>234204219.09000003</v>
      </c>
      <c r="H19" s="48">
        <v>98631.26</v>
      </c>
      <c r="I19" s="82">
        <v>11</v>
      </c>
      <c r="J19" s="63">
        <f t="shared" si="1"/>
        <v>234302850.35000002</v>
      </c>
      <c r="K19" s="48">
        <f t="shared" si="2"/>
        <v>23581300.710000038</v>
      </c>
      <c r="L19" s="94">
        <f t="shared" si="3"/>
        <v>11.190739983777979</v>
      </c>
      <c r="M19" s="61">
        <f t="shared" si="4"/>
        <v>1.830228689254934</v>
      </c>
      <c r="N19" s="61">
        <f t="shared" si="5"/>
        <v>1.7096326440369065</v>
      </c>
    </row>
    <row r="20" spans="1:14" ht="15.95" customHeight="1" x14ac:dyDescent="0.2">
      <c r="A20" s="98"/>
      <c r="B20" s="51" t="s">
        <v>117</v>
      </c>
      <c r="C20" s="48">
        <v>108546740.35999998</v>
      </c>
      <c r="D20" s="48">
        <v>1617798.5899999999</v>
      </c>
      <c r="E20" s="47">
        <v>13</v>
      </c>
      <c r="F20" s="63">
        <f t="shared" si="0"/>
        <v>110164538.94999999</v>
      </c>
      <c r="G20" s="48">
        <v>161728807.39999998</v>
      </c>
      <c r="H20" s="48">
        <v>1671112</v>
      </c>
      <c r="I20" s="82">
        <v>12</v>
      </c>
      <c r="J20" s="63">
        <f t="shared" si="1"/>
        <v>163399919.39999998</v>
      </c>
      <c r="K20" s="48">
        <f t="shared" si="2"/>
        <v>53235380.449999988</v>
      </c>
      <c r="L20" s="94">
        <f t="shared" si="3"/>
        <v>48.323517674014646</v>
      </c>
      <c r="M20" s="61">
        <f t="shared" si="4"/>
        <v>0.95683759002956337</v>
      </c>
      <c r="N20" s="61">
        <f t="shared" si="5"/>
        <v>1.1922767299755104</v>
      </c>
    </row>
    <row r="21" spans="1:14" ht="15.95" customHeight="1" x14ac:dyDescent="0.2">
      <c r="A21" s="98"/>
      <c r="B21" s="52" t="s">
        <v>109</v>
      </c>
      <c r="C21" s="48">
        <v>104176005.32999998</v>
      </c>
      <c r="D21" s="48">
        <v>0</v>
      </c>
      <c r="E21" s="47">
        <v>14</v>
      </c>
      <c r="F21" s="63">
        <f t="shared" si="0"/>
        <v>104176005.32999998</v>
      </c>
      <c r="G21" s="48">
        <v>129912099.64999999</v>
      </c>
      <c r="H21" s="48">
        <v>0</v>
      </c>
      <c r="I21" s="82">
        <v>13</v>
      </c>
      <c r="J21" s="63">
        <f t="shared" si="1"/>
        <v>129912099.64999999</v>
      </c>
      <c r="K21" s="48">
        <f t="shared" si="2"/>
        <v>25736094.320000008</v>
      </c>
      <c r="L21" s="94">
        <f t="shared" si="3"/>
        <v>24.704435765678838</v>
      </c>
      <c r="M21" s="61">
        <f t="shared" si="4"/>
        <v>0.90482399172119565</v>
      </c>
      <c r="N21" s="61">
        <f t="shared" si="5"/>
        <v>0.94792686510318225</v>
      </c>
    </row>
    <row r="22" spans="1:14" ht="15.95" customHeight="1" x14ac:dyDescent="0.2">
      <c r="A22" s="98"/>
      <c r="B22" s="52" t="s">
        <v>116</v>
      </c>
      <c r="C22" s="48">
        <v>121554292.27</v>
      </c>
      <c r="D22" s="48">
        <v>422855.07999999996</v>
      </c>
      <c r="E22" s="47">
        <v>12</v>
      </c>
      <c r="F22" s="63">
        <f t="shared" si="0"/>
        <v>121977147.34999999</v>
      </c>
      <c r="G22" s="48">
        <v>122087011.27</v>
      </c>
      <c r="H22" s="48">
        <v>1331843.6399999999</v>
      </c>
      <c r="I22" s="82">
        <v>14</v>
      </c>
      <c r="J22" s="63">
        <f t="shared" si="1"/>
        <v>123418854.91</v>
      </c>
      <c r="K22" s="48">
        <f t="shared" si="2"/>
        <v>1441707.5600000024</v>
      </c>
      <c r="L22" s="94">
        <f t="shared" si="3"/>
        <v>1.1819489070876377</v>
      </c>
      <c r="M22" s="61">
        <f t="shared" si="4"/>
        <v>1.0594363741859509</v>
      </c>
      <c r="N22" s="61">
        <f t="shared" si="5"/>
        <v>0.90054774377946711</v>
      </c>
    </row>
    <row r="23" spans="1:14" ht="15.95" customHeight="1" x14ac:dyDescent="0.2">
      <c r="A23" s="98"/>
      <c r="B23" s="52" t="s">
        <v>103</v>
      </c>
      <c r="C23" s="48">
        <v>93969760.330000013</v>
      </c>
      <c r="D23" s="48">
        <v>151004.93</v>
      </c>
      <c r="E23" s="47">
        <v>15</v>
      </c>
      <c r="F23" s="63">
        <f t="shared" si="0"/>
        <v>94120765.26000002</v>
      </c>
      <c r="G23" s="48">
        <v>110749606.67999999</v>
      </c>
      <c r="H23" s="48">
        <v>1462500</v>
      </c>
      <c r="I23" s="82">
        <v>15</v>
      </c>
      <c r="J23" s="63">
        <f t="shared" si="1"/>
        <v>112212106.67999999</v>
      </c>
      <c r="K23" s="48">
        <f t="shared" si="2"/>
        <v>18091341.419999972</v>
      </c>
      <c r="L23" s="94">
        <f t="shared" si="3"/>
        <v>19.221413436263816</v>
      </c>
      <c r="M23" s="61">
        <f t="shared" si="4"/>
        <v>0.81748888582006529</v>
      </c>
      <c r="N23" s="61">
        <f t="shared" si="5"/>
        <v>0.8187757014040089</v>
      </c>
    </row>
    <row r="24" spans="1:14" ht="15.95" customHeight="1" x14ac:dyDescent="0.2">
      <c r="A24" s="98"/>
      <c r="B24" s="52" t="s">
        <v>105</v>
      </c>
      <c r="C24" s="48">
        <v>9477567.1600000001</v>
      </c>
      <c r="D24" s="48">
        <v>68052720.390000015</v>
      </c>
      <c r="E24" s="47">
        <v>17</v>
      </c>
      <c r="F24" s="63">
        <f t="shared" si="0"/>
        <v>77530287.550000012</v>
      </c>
      <c r="G24" s="48">
        <v>7855920.2799999993</v>
      </c>
      <c r="H24" s="48">
        <v>94456241.409999996</v>
      </c>
      <c r="I24" s="82">
        <v>16</v>
      </c>
      <c r="J24" s="63">
        <f t="shared" si="1"/>
        <v>102312161.69</v>
      </c>
      <c r="K24" s="48">
        <f t="shared" si="2"/>
        <v>24781874.139999986</v>
      </c>
      <c r="L24" s="94">
        <f t="shared" si="3"/>
        <v>31.964119988614669</v>
      </c>
      <c r="M24" s="61">
        <f t="shared" si="4"/>
        <v>0.67339176654032629</v>
      </c>
      <c r="N24" s="61">
        <f t="shared" si="5"/>
        <v>0.74653898254296758</v>
      </c>
    </row>
    <row r="25" spans="1:14" ht="15.95" customHeight="1" x14ac:dyDescent="0.2">
      <c r="A25" s="98"/>
      <c r="B25" s="52" t="s">
        <v>81</v>
      </c>
      <c r="C25" s="48">
        <v>50387471.329999998</v>
      </c>
      <c r="D25" s="48">
        <v>26547749.379999995</v>
      </c>
      <c r="E25" s="47">
        <v>18</v>
      </c>
      <c r="F25" s="63">
        <f t="shared" si="0"/>
        <v>76935220.709999993</v>
      </c>
      <c r="G25" s="48">
        <v>86416204.459999993</v>
      </c>
      <c r="H25" s="48">
        <v>3444990.4899999998</v>
      </c>
      <c r="I25" s="82">
        <v>17</v>
      </c>
      <c r="J25" s="63">
        <f t="shared" si="1"/>
        <v>89861194.949999988</v>
      </c>
      <c r="K25" s="48">
        <f t="shared" si="2"/>
        <v>12925974.239999995</v>
      </c>
      <c r="L25" s="94">
        <f t="shared" si="3"/>
        <v>16.801114133048667</v>
      </c>
      <c r="M25" s="61">
        <f t="shared" si="4"/>
        <v>0.66822329466617314</v>
      </c>
      <c r="N25" s="61">
        <f t="shared" si="5"/>
        <v>0.6556882773265178</v>
      </c>
    </row>
    <row r="26" spans="1:14" ht="15.95" customHeight="1" x14ac:dyDescent="0.2">
      <c r="A26" s="98"/>
      <c r="B26" s="52" t="s">
        <v>80</v>
      </c>
      <c r="C26" s="48">
        <v>81775667.669999987</v>
      </c>
      <c r="D26" s="48">
        <v>2982925.48</v>
      </c>
      <c r="E26" s="47">
        <v>16</v>
      </c>
      <c r="F26" s="63">
        <f t="shared" si="0"/>
        <v>84758593.149999991</v>
      </c>
      <c r="G26" s="48">
        <v>84909630.920000002</v>
      </c>
      <c r="H26" s="48">
        <v>2039903.3699999999</v>
      </c>
      <c r="I26" s="82">
        <v>18</v>
      </c>
      <c r="J26" s="63">
        <f t="shared" si="1"/>
        <v>86949534.290000007</v>
      </c>
      <c r="K26" s="48">
        <f t="shared" si="2"/>
        <v>2190941.1400000155</v>
      </c>
      <c r="L26" s="94">
        <f t="shared" si="3"/>
        <v>2.5849191905800475</v>
      </c>
      <c r="M26" s="61">
        <f t="shared" si="4"/>
        <v>0.73617344362282422</v>
      </c>
      <c r="N26" s="61">
        <f t="shared" si="5"/>
        <v>0.63444282467727287</v>
      </c>
    </row>
    <row r="27" spans="1:14" ht="15.95" customHeight="1" x14ac:dyDescent="0.2">
      <c r="A27" s="98"/>
      <c r="B27" s="52" t="s">
        <v>83</v>
      </c>
      <c r="C27" s="48">
        <v>54561436.649999999</v>
      </c>
      <c r="D27" s="48">
        <v>0</v>
      </c>
      <c r="E27" s="47">
        <v>20</v>
      </c>
      <c r="F27" s="63">
        <f t="shared" si="0"/>
        <v>54561436.649999999</v>
      </c>
      <c r="G27" s="48">
        <v>73111713.469999999</v>
      </c>
      <c r="H27" s="48">
        <v>0</v>
      </c>
      <c r="I27" s="82">
        <v>19</v>
      </c>
      <c r="J27" s="63">
        <f t="shared" si="1"/>
        <v>73111713.469999999</v>
      </c>
      <c r="K27" s="48">
        <f t="shared" si="2"/>
        <v>18550276.82</v>
      </c>
      <c r="L27" s="94">
        <f t="shared" si="3"/>
        <v>33.998878986629471</v>
      </c>
      <c r="M27" s="61">
        <f t="shared" si="4"/>
        <v>0.47389508502760092</v>
      </c>
      <c r="N27" s="61">
        <f t="shared" si="5"/>
        <v>0.53347269067819436</v>
      </c>
    </row>
    <row r="28" spans="1:14" ht="15.95" customHeight="1" x14ac:dyDescent="0.2">
      <c r="A28" s="98"/>
      <c r="B28" s="51" t="s">
        <v>111</v>
      </c>
      <c r="C28" s="48">
        <v>0</v>
      </c>
      <c r="D28" s="48">
        <v>53287856.560000002</v>
      </c>
      <c r="E28" s="47">
        <v>21</v>
      </c>
      <c r="F28" s="63">
        <f t="shared" si="0"/>
        <v>53287856.560000002</v>
      </c>
      <c r="G28" s="48">
        <v>0</v>
      </c>
      <c r="H28" s="48">
        <v>62006109.710000001</v>
      </c>
      <c r="I28" s="82">
        <v>20</v>
      </c>
      <c r="J28" s="63">
        <f t="shared" si="1"/>
        <v>62006109.710000001</v>
      </c>
      <c r="K28" s="48">
        <f t="shared" si="2"/>
        <v>8718253.1499999985</v>
      </c>
      <c r="L28" s="94">
        <f t="shared" si="3"/>
        <v>16.360675232233433</v>
      </c>
      <c r="M28" s="61">
        <f t="shared" si="4"/>
        <v>0.46283336484395521</v>
      </c>
      <c r="N28" s="61">
        <f t="shared" si="5"/>
        <v>0.45243866701406438</v>
      </c>
    </row>
    <row r="29" spans="1:14" ht="15.95" customHeight="1" x14ac:dyDescent="0.2">
      <c r="A29" s="98"/>
      <c r="B29" s="52" t="s">
        <v>112</v>
      </c>
      <c r="C29" s="48">
        <v>0</v>
      </c>
      <c r="D29" s="48">
        <v>62862054.660000004</v>
      </c>
      <c r="E29" s="47">
        <v>19</v>
      </c>
      <c r="F29" s="63">
        <f t="shared" si="0"/>
        <v>62862054.660000004</v>
      </c>
      <c r="G29" s="48">
        <v>27471021.460000001</v>
      </c>
      <c r="H29" s="48">
        <v>33918150.759999998</v>
      </c>
      <c r="I29" s="82">
        <v>21</v>
      </c>
      <c r="J29" s="63">
        <f t="shared" si="1"/>
        <v>61389172.219999999</v>
      </c>
      <c r="K29" s="48">
        <f t="shared" si="2"/>
        <v>-1472882.4400000051</v>
      </c>
      <c r="L29" s="94">
        <f t="shared" si="3"/>
        <v>-2.3430389731394201</v>
      </c>
      <c r="M29" s="61">
        <f t="shared" si="4"/>
        <v>0.54599036548848634</v>
      </c>
      <c r="N29" s="61">
        <f t="shared" si="5"/>
        <v>0.44793707230167124</v>
      </c>
    </row>
    <row r="30" spans="1:14" ht="15.95" customHeight="1" x14ac:dyDescent="0.2">
      <c r="A30" s="98"/>
      <c r="B30" s="52" t="s">
        <v>102</v>
      </c>
      <c r="C30" s="48">
        <v>771499</v>
      </c>
      <c r="D30" s="48">
        <v>37488448.189999998</v>
      </c>
      <c r="E30" s="47">
        <v>23</v>
      </c>
      <c r="F30" s="63">
        <f t="shared" si="0"/>
        <v>38259947.189999998</v>
      </c>
      <c r="G30" s="48">
        <v>1153787.7</v>
      </c>
      <c r="H30" s="48">
        <v>52754295.759999998</v>
      </c>
      <c r="I30" s="82">
        <v>22</v>
      </c>
      <c r="J30" s="63">
        <f t="shared" si="1"/>
        <v>53908083.460000001</v>
      </c>
      <c r="K30" s="48">
        <f t="shared" si="2"/>
        <v>15648136.270000003</v>
      </c>
      <c r="L30" s="94">
        <f t="shared" si="3"/>
        <v>40.899523965077393</v>
      </c>
      <c r="M30" s="61">
        <f t="shared" si="4"/>
        <v>0.33230798234042774</v>
      </c>
      <c r="N30" s="61">
        <f t="shared" si="5"/>
        <v>0.39334997044640957</v>
      </c>
    </row>
    <row r="31" spans="1:14" ht="15.95" customHeight="1" x14ac:dyDescent="0.2">
      <c r="A31" s="98"/>
      <c r="B31" s="52" t="s">
        <v>121</v>
      </c>
      <c r="C31" s="48">
        <v>11763133.119999999</v>
      </c>
      <c r="D31" s="48">
        <v>43500</v>
      </c>
      <c r="E31" s="47">
        <v>29</v>
      </c>
      <c r="F31" s="63">
        <f t="shared" si="0"/>
        <v>11806633.119999999</v>
      </c>
      <c r="G31" s="48">
        <v>35448776.24000001</v>
      </c>
      <c r="H31" s="48">
        <v>261285.42000000004</v>
      </c>
      <c r="I31" s="82">
        <v>23</v>
      </c>
      <c r="J31" s="63">
        <f t="shared" si="1"/>
        <v>35710061.660000011</v>
      </c>
      <c r="K31" s="48">
        <f t="shared" si="2"/>
        <v>23903428.540000014</v>
      </c>
      <c r="L31" s="94">
        <f t="shared" si="3"/>
        <v>202.45762104277208</v>
      </c>
      <c r="M31" s="61">
        <f t="shared" si="4"/>
        <v>0.102546885672815</v>
      </c>
      <c r="N31" s="61">
        <f t="shared" si="5"/>
        <v>0.26056485033497917</v>
      </c>
    </row>
    <row r="32" spans="1:14" ht="15.95" customHeight="1" x14ac:dyDescent="0.2">
      <c r="A32" s="98"/>
      <c r="B32" s="52" t="s">
        <v>120</v>
      </c>
      <c r="C32" s="48">
        <v>27106167.560000002</v>
      </c>
      <c r="D32" s="48">
        <v>0</v>
      </c>
      <c r="E32" s="47">
        <v>25</v>
      </c>
      <c r="F32" s="63">
        <f t="shared" si="0"/>
        <v>27106167.560000002</v>
      </c>
      <c r="G32" s="48">
        <v>31734505.129999999</v>
      </c>
      <c r="H32" s="48">
        <v>0</v>
      </c>
      <c r="I32" s="82">
        <v>24</v>
      </c>
      <c r="J32" s="63">
        <f t="shared" si="1"/>
        <v>31734505.129999999</v>
      </c>
      <c r="K32" s="48">
        <f t="shared" si="2"/>
        <v>4628337.5699999966</v>
      </c>
      <c r="L32" s="94">
        <f t="shared" si="3"/>
        <v>17.074850436732106</v>
      </c>
      <c r="M32" s="61">
        <f t="shared" si="4"/>
        <v>0.23543147631943079</v>
      </c>
      <c r="N32" s="61">
        <f t="shared" si="5"/>
        <v>0.23155649123158295</v>
      </c>
    </row>
    <row r="33" spans="1:14" ht="15.95" customHeight="1" x14ac:dyDescent="0.2">
      <c r="A33" s="98"/>
      <c r="B33" s="52" t="s">
        <v>100</v>
      </c>
      <c r="C33" s="48">
        <v>31137872.68</v>
      </c>
      <c r="D33" s="48">
        <v>6571.5599999999995</v>
      </c>
      <c r="E33" s="47">
        <v>24</v>
      </c>
      <c r="F33" s="63">
        <f t="shared" si="0"/>
        <v>31144444.239999998</v>
      </c>
      <c r="G33" s="48">
        <v>28590218.160000004</v>
      </c>
      <c r="H33" s="48">
        <v>0</v>
      </c>
      <c r="I33" s="82">
        <v>25</v>
      </c>
      <c r="J33" s="63">
        <f t="shared" si="1"/>
        <v>28590218.160000004</v>
      </c>
      <c r="K33" s="48">
        <f t="shared" si="2"/>
        <v>-2554226.0799999945</v>
      </c>
      <c r="L33" s="94">
        <f t="shared" si="3"/>
        <v>-8.2012254266509093</v>
      </c>
      <c r="M33" s="61">
        <f t="shared" si="4"/>
        <v>0.27050605624498664</v>
      </c>
      <c r="N33" s="61">
        <f t="shared" si="5"/>
        <v>0.20861363911475259</v>
      </c>
    </row>
    <row r="34" spans="1:14" ht="15.95" customHeight="1" x14ac:dyDescent="0.2">
      <c r="A34" s="98"/>
      <c r="B34" s="52" t="s">
        <v>99</v>
      </c>
      <c r="C34" s="48">
        <v>14697414.58</v>
      </c>
      <c r="D34" s="48">
        <v>0</v>
      </c>
      <c r="E34" s="47">
        <v>27</v>
      </c>
      <c r="F34" s="63">
        <f t="shared" si="0"/>
        <v>14697414.58</v>
      </c>
      <c r="G34" s="48">
        <v>19565890.689999998</v>
      </c>
      <c r="H34" s="48">
        <v>0</v>
      </c>
      <c r="I34" s="82">
        <v>26</v>
      </c>
      <c r="J34" s="63">
        <f t="shared" si="1"/>
        <v>19565890.689999998</v>
      </c>
      <c r="K34" s="48">
        <f t="shared" si="2"/>
        <v>4868476.1099999975</v>
      </c>
      <c r="L34" s="94">
        <f t="shared" si="3"/>
        <v>33.124711040164435</v>
      </c>
      <c r="M34" s="61">
        <f t="shared" si="4"/>
        <v>0.12765485954400729</v>
      </c>
      <c r="N34" s="61">
        <f t="shared" si="5"/>
        <v>0.14276602006042044</v>
      </c>
    </row>
    <row r="35" spans="1:14" ht="15.95" customHeight="1" x14ac:dyDescent="0.2">
      <c r="A35" s="98"/>
      <c r="B35" s="52" t="s">
        <v>93</v>
      </c>
      <c r="C35" s="48">
        <v>13900917</v>
      </c>
      <c r="D35" s="48">
        <v>0</v>
      </c>
      <c r="E35" s="47">
        <v>28</v>
      </c>
      <c r="F35" s="63">
        <f t="shared" si="0"/>
        <v>13900917</v>
      </c>
      <c r="G35" s="48">
        <v>18287397.199999999</v>
      </c>
      <c r="H35" s="48">
        <v>0</v>
      </c>
      <c r="I35" s="82">
        <v>27</v>
      </c>
      <c r="J35" s="63">
        <f t="shared" si="1"/>
        <v>18287397.199999999</v>
      </c>
      <c r="K35" s="48">
        <f t="shared" si="2"/>
        <v>4386480.1999999993</v>
      </c>
      <c r="L35" s="94">
        <f t="shared" si="3"/>
        <v>31.555329767093777</v>
      </c>
      <c r="M35" s="61">
        <f t="shared" si="4"/>
        <v>0.1207368546018046</v>
      </c>
      <c r="N35" s="61">
        <f t="shared" si="5"/>
        <v>0.13343726369903769</v>
      </c>
    </row>
    <row r="36" spans="1:14" ht="15.95" customHeight="1" x14ac:dyDescent="0.2">
      <c r="A36" s="98"/>
      <c r="B36" s="52" t="s">
        <v>82</v>
      </c>
      <c r="C36" s="48">
        <v>16330906.030000001</v>
      </c>
      <c r="D36" s="48">
        <v>0</v>
      </c>
      <c r="E36" s="47">
        <v>26</v>
      </c>
      <c r="F36" s="63">
        <f t="shared" si="0"/>
        <v>16330906.030000001</v>
      </c>
      <c r="G36" s="48">
        <v>17728647.559999999</v>
      </c>
      <c r="H36" s="48">
        <v>0</v>
      </c>
      <c r="I36" s="82">
        <v>28</v>
      </c>
      <c r="J36" s="63">
        <f t="shared" si="1"/>
        <v>17728647.559999999</v>
      </c>
      <c r="K36" s="48">
        <f t="shared" si="2"/>
        <v>1397741.5299999975</v>
      </c>
      <c r="L36" s="94">
        <f t="shared" si="3"/>
        <v>8.558873141712624</v>
      </c>
      <c r="M36" s="61">
        <f t="shared" si="4"/>
        <v>0.14184260123701509</v>
      </c>
      <c r="N36" s="61">
        <f t="shared" si="5"/>
        <v>0.12936024703892915</v>
      </c>
    </row>
    <row r="37" spans="1:14" ht="15.95" customHeight="1" x14ac:dyDescent="0.2">
      <c r="A37" s="98"/>
      <c r="B37" s="52" t="s">
        <v>84</v>
      </c>
      <c r="C37" s="48">
        <v>45789280.489999995</v>
      </c>
      <c r="D37" s="48">
        <v>0</v>
      </c>
      <c r="E37" s="47">
        <v>22</v>
      </c>
      <c r="F37" s="63">
        <f t="shared" si="0"/>
        <v>45789280.489999995</v>
      </c>
      <c r="G37" s="48">
        <v>14456592.049999999</v>
      </c>
      <c r="H37" s="48">
        <v>0</v>
      </c>
      <c r="I37" s="82">
        <v>29</v>
      </c>
      <c r="J37" s="63">
        <f t="shared" si="1"/>
        <v>14456592.049999999</v>
      </c>
      <c r="K37" s="48">
        <f t="shared" si="2"/>
        <v>-31332688.439999998</v>
      </c>
      <c r="L37" s="94">
        <f t="shared" si="3"/>
        <v>-68.427999096519542</v>
      </c>
      <c r="M37" s="61">
        <f t="shared" si="4"/>
        <v>0.39770424503954505</v>
      </c>
      <c r="N37" s="61">
        <f t="shared" si="5"/>
        <v>0.10548510892327871</v>
      </c>
    </row>
    <row r="38" spans="1:14" ht="15.95" customHeight="1" x14ac:dyDescent="0.2">
      <c r="A38" s="98"/>
      <c r="B38" s="52" t="s">
        <v>119</v>
      </c>
      <c r="C38" s="48">
        <v>445449.35</v>
      </c>
      <c r="D38" s="48">
        <v>0</v>
      </c>
      <c r="E38" s="47">
        <v>30</v>
      </c>
      <c r="F38" s="63">
        <f t="shared" si="0"/>
        <v>445449.35</v>
      </c>
      <c r="G38" s="48">
        <v>741810.63000000012</v>
      </c>
      <c r="H38" s="48">
        <v>0</v>
      </c>
      <c r="I38" s="82">
        <v>30</v>
      </c>
      <c r="J38" s="63">
        <f t="shared" si="1"/>
        <v>741810.63000000012</v>
      </c>
      <c r="K38" s="48">
        <f t="shared" si="2"/>
        <v>296361.28000000014</v>
      </c>
      <c r="L38" s="94">
        <f t="shared" si="3"/>
        <v>66.530859232368428</v>
      </c>
      <c r="M38" s="61">
        <f t="shared" si="4"/>
        <v>3.8689644289954662E-3</v>
      </c>
      <c r="N38" s="61">
        <f t="shared" si="5"/>
        <v>5.4127539073772239E-3</v>
      </c>
    </row>
    <row r="39" spans="1:14" ht="15.95" customHeight="1" x14ac:dyDescent="0.2">
      <c r="A39" s="98"/>
      <c r="B39" s="52" t="s">
        <v>89</v>
      </c>
      <c r="C39" s="48">
        <v>0</v>
      </c>
      <c r="D39" s="48">
        <v>0</v>
      </c>
      <c r="E39" s="47">
        <v>31</v>
      </c>
      <c r="F39" s="63">
        <f t="shared" si="0"/>
        <v>0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0</v>
      </c>
      <c r="L39" s="94" t="e">
        <f t="shared" si="3"/>
        <v>#DIV/0!</v>
      </c>
      <c r="M39" s="61">
        <f t="shared" si="4"/>
        <v>0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108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122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107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8009992327.5700006</v>
      </c>
      <c r="D47" s="66">
        <f>SUM(D9:D46)</f>
        <v>3503407657.75</v>
      </c>
      <c r="E47" s="66"/>
      <c r="F47" s="66">
        <f>SUM(F9:F46)</f>
        <v>11513399985.32</v>
      </c>
      <c r="G47" s="66">
        <f>SUM(G9:G46)</f>
        <v>9080894440.5999966</v>
      </c>
      <c r="H47" s="66">
        <f>SUM(H9:H46)</f>
        <v>4623970821.96</v>
      </c>
      <c r="I47" s="66"/>
      <c r="J47" s="66">
        <f>SUM(J9:J46)</f>
        <v>13704865262.559998</v>
      </c>
      <c r="K47" s="66">
        <f>J47-F47</f>
        <v>2191465277.2399979</v>
      </c>
      <c r="L47" s="95">
        <f>K47/F47*100</f>
        <v>19.034041030748476</v>
      </c>
      <c r="M47" s="67">
        <f>SUM(M9:M46)</f>
        <v>100.00000000000001</v>
      </c>
      <c r="N47" s="67">
        <f>SUM(N9:N46)</f>
        <v>100.00000000000001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1:14" ht="20.25" hidden="1" x14ac:dyDescent="0.3">
      <c r="A57" s="183" t="s">
        <v>42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 hidden="1" x14ac:dyDescent="0.2">
      <c r="A58" s="184" t="s">
        <v>59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</row>
    <row r="59" spans="1:14" hidden="1" x14ac:dyDescent="0.2">
      <c r="A59" s="186" t="s">
        <v>144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 hidden="1" x14ac:dyDescent="0.2">
      <c r="A60" s="184" t="s">
        <v>115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87" t="s">
        <v>33</v>
      </c>
      <c r="C62" s="187" t="s">
        <v>142</v>
      </c>
      <c r="D62" s="187"/>
      <c r="E62" s="187" t="s">
        <v>52</v>
      </c>
      <c r="F62" s="187"/>
      <c r="G62" s="187" t="s">
        <v>143</v>
      </c>
      <c r="H62" s="187"/>
      <c r="I62" s="187"/>
      <c r="J62" s="187"/>
      <c r="K62" s="187" t="s">
        <v>29</v>
      </c>
      <c r="L62" s="187"/>
      <c r="M62" s="187" t="s">
        <v>62</v>
      </c>
      <c r="N62" s="187"/>
    </row>
    <row r="63" spans="1:14" ht="31.5" hidden="1" customHeight="1" x14ac:dyDescent="0.2">
      <c r="A63" s="96"/>
      <c r="B63" s="187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>
        <v>1</v>
      </c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86</v>
      </c>
      <c r="C65" s="48">
        <v>329431135.41999996</v>
      </c>
      <c r="D65" s="48">
        <v>62920007.550000004</v>
      </c>
      <c r="E65" s="47">
        <v>3</v>
      </c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101</v>
      </c>
      <c r="C66" s="48">
        <v>328243650.21999997</v>
      </c>
      <c r="D66" s="48">
        <v>92114421.810000002</v>
      </c>
      <c r="E66" s="47">
        <v>2</v>
      </c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>
        <v>5</v>
      </c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>
        <v>6</v>
      </c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>
        <v>31</v>
      </c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>
        <v>10</v>
      </c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>
        <v>8</v>
      </c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>
        <v>11</v>
      </c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>
        <v>7</v>
      </c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100</v>
      </c>
      <c r="C74" s="48">
        <v>9901394.0100000016</v>
      </c>
      <c r="D74" s="48">
        <v>2190.52</v>
      </c>
      <c r="E74" s="47">
        <v>24</v>
      </c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>
        <v>20</v>
      </c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>
        <v>32</v>
      </c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>
        <v>19</v>
      </c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>
        <v>16</v>
      </c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109</v>
      </c>
      <c r="C79" s="48">
        <v>35055044.210000001</v>
      </c>
      <c r="D79" s="48">
        <v>0</v>
      </c>
      <c r="E79" s="47">
        <v>14</v>
      </c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>
        <v>9</v>
      </c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>
        <v>22</v>
      </c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102</v>
      </c>
      <c r="C82" s="48">
        <v>423690.75</v>
      </c>
      <c r="D82" s="48">
        <v>10708965.039999999</v>
      </c>
      <c r="E82" s="47">
        <v>23</v>
      </c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>
        <v>28</v>
      </c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103</v>
      </c>
      <c r="C84" s="48">
        <v>27329994.740000002</v>
      </c>
      <c r="D84" s="48">
        <v>0</v>
      </c>
      <c r="E84" s="47">
        <v>17</v>
      </c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117</v>
      </c>
      <c r="C85" s="48">
        <v>31457690.890000001</v>
      </c>
      <c r="D85" s="48">
        <v>151122.51</v>
      </c>
      <c r="E85" s="47">
        <v>15</v>
      </c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108</v>
      </c>
      <c r="C86" s="48">
        <v>0</v>
      </c>
      <c r="D86" s="48">
        <v>0</v>
      </c>
      <c r="E86" s="47">
        <v>33</v>
      </c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>
        <v>25</v>
      </c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106</v>
      </c>
      <c r="C88" s="48">
        <v>0</v>
      </c>
      <c r="D88" s="48">
        <v>0</v>
      </c>
      <c r="E88" s="47">
        <v>34</v>
      </c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116</v>
      </c>
      <c r="C89" s="48">
        <v>38052160.229999997</v>
      </c>
      <c r="D89" s="48">
        <v>376075.25</v>
      </c>
      <c r="E89" s="47">
        <v>12</v>
      </c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118</v>
      </c>
      <c r="C90" s="48">
        <v>20502748.219999999</v>
      </c>
      <c r="D90" s="48">
        <v>369223624.77999997</v>
      </c>
      <c r="E90" s="47">
        <v>4</v>
      </c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121</v>
      </c>
      <c r="C91" s="48">
        <v>4516342.16</v>
      </c>
      <c r="D91" s="48">
        <v>0</v>
      </c>
      <c r="E91" s="47">
        <v>26</v>
      </c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99</v>
      </c>
      <c r="C92" s="48">
        <v>4312356.5</v>
      </c>
      <c r="D92" s="48">
        <v>0</v>
      </c>
      <c r="E92" s="47">
        <v>27</v>
      </c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104</v>
      </c>
      <c r="C93" s="48">
        <v>0</v>
      </c>
      <c r="D93" s="48">
        <v>0</v>
      </c>
      <c r="E93" s="47">
        <v>35</v>
      </c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111</v>
      </c>
      <c r="C94" s="48">
        <v>0</v>
      </c>
      <c r="D94" s="48">
        <v>20668251.66</v>
      </c>
      <c r="E94" s="47">
        <v>18</v>
      </c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119</v>
      </c>
      <c r="C95" s="48">
        <v>91760.99</v>
      </c>
      <c r="D95" s="48">
        <v>0</v>
      </c>
      <c r="E95" s="47">
        <v>30</v>
      </c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120</v>
      </c>
      <c r="C96" s="48">
        <v>3225856.55</v>
      </c>
      <c r="D96" s="48">
        <v>0</v>
      </c>
      <c r="E96" s="47">
        <v>29</v>
      </c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122</v>
      </c>
      <c r="C97" s="48">
        <v>0</v>
      </c>
      <c r="D97" s="48">
        <v>0</v>
      </c>
      <c r="E97" s="47">
        <v>36</v>
      </c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>
        <v>37</v>
      </c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107</v>
      </c>
      <c r="C99" s="48">
        <v>0</v>
      </c>
      <c r="D99" s="48">
        <v>0</v>
      </c>
      <c r="E99" s="47">
        <v>38</v>
      </c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105</v>
      </c>
      <c r="C100" s="48">
        <v>3297487.59</v>
      </c>
      <c r="D100" s="48">
        <v>34327693.700000003</v>
      </c>
      <c r="E100" s="47">
        <v>13</v>
      </c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112</v>
      </c>
      <c r="C101" s="48">
        <v>0</v>
      </c>
      <c r="D101" s="48">
        <v>16241179.630000001</v>
      </c>
      <c r="E101" s="47">
        <v>21</v>
      </c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3" t="s">
        <v>42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</row>
    <row r="109" spans="1:14" hidden="1" x14ac:dyDescent="0.2">
      <c r="A109" s="184" t="s">
        <v>59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 hidden="1" x14ac:dyDescent="0.2">
      <c r="A110" s="186" t="s">
        <v>131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hidden="1" x14ac:dyDescent="0.2">
      <c r="A111" s="184" t="s">
        <v>115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7" t="s">
        <v>33</v>
      </c>
      <c r="C113" s="187" t="s">
        <v>142</v>
      </c>
      <c r="D113" s="187"/>
      <c r="E113" s="187" t="s">
        <v>52</v>
      </c>
      <c r="F113" s="187"/>
      <c r="G113" s="187" t="s">
        <v>143</v>
      </c>
      <c r="H113" s="187"/>
      <c r="I113" s="187"/>
      <c r="J113" s="187"/>
      <c r="K113" s="187" t="s">
        <v>29</v>
      </c>
      <c r="L113" s="187"/>
      <c r="M113" s="187" t="s">
        <v>62</v>
      </c>
      <c r="N113" s="187"/>
    </row>
    <row r="114" spans="1:14" ht="31.5" hidden="1" customHeight="1" x14ac:dyDescent="0.2">
      <c r="A114" s="96"/>
      <c r="B114" s="187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86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101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100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109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102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103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117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108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106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116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118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121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99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104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111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119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120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122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107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105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112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83" t="s">
        <v>42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</row>
    <row r="161" spans="1:14" x14ac:dyDescent="0.2">
      <c r="A161" s="184" t="s">
        <v>59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</row>
    <row r="162" spans="1:14" x14ac:dyDescent="0.2">
      <c r="A162" s="186" t="s">
        <v>132</v>
      </c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</row>
    <row r="163" spans="1:14" x14ac:dyDescent="0.2">
      <c r="A163" s="184" t="s">
        <v>115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187" t="s">
        <v>33</v>
      </c>
      <c r="C165" s="187" t="s">
        <v>142</v>
      </c>
      <c r="D165" s="187"/>
      <c r="E165" s="187" t="s">
        <v>52</v>
      </c>
      <c r="F165" s="187"/>
      <c r="G165" s="187" t="s">
        <v>143</v>
      </c>
      <c r="H165" s="187"/>
      <c r="I165" s="187"/>
      <c r="J165" s="187"/>
      <c r="K165" s="187" t="s">
        <v>29</v>
      </c>
      <c r="L165" s="187"/>
      <c r="M165" s="187" t="s">
        <v>62</v>
      </c>
      <c r="N165" s="187"/>
    </row>
    <row r="166" spans="1:14" ht="34.5" customHeight="1" x14ac:dyDescent="0.2">
      <c r="A166" s="96"/>
      <c r="B166" s="187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>
        <v>1</v>
      </c>
      <c r="F167" s="63">
        <f t="shared" ref="F167:F204" si="21">(C167+D167)</f>
        <v>883932072.65999997</v>
      </c>
      <c r="G167" s="48">
        <v>838802255.37000012</v>
      </c>
      <c r="H167" s="48">
        <v>299841757.43000001</v>
      </c>
      <c r="I167" s="82">
        <v>1</v>
      </c>
      <c r="J167" s="63">
        <f t="shared" ref="J167:J204" si="22"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19.845834594548347</v>
      </c>
      <c r="N167" s="61">
        <f>(J167/$J$205*100)</f>
        <v>22.479044113153357</v>
      </c>
    </row>
    <row r="168" spans="1:14" ht="15.95" customHeight="1" x14ac:dyDescent="0.2">
      <c r="A168" s="98"/>
      <c r="B168" s="52" t="s">
        <v>101</v>
      </c>
      <c r="C168" s="48">
        <v>713676047.4799999</v>
      </c>
      <c r="D168" s="48">
        <v>103395990.58</v>
      </c>
      <c r="E168" s="82">
        <v>2</v>
      </c>
      <c r="F168" s="63">
        <f t="shared" si="21"/>
        <v>817072038.05999994</v>
      </c>
      <c r="G168" s="48">
        <v>673779424.86000001</v>
      </c>
      <c r="H168" s="48">
        <v>102667454.59999998</v>
      </c>
      <c r="I168" s="82">
        <v>2</v>
      </c>
      <c r="J168" s="63">
        <f t="shared" si="22"/>
        <v>776446879.46000004</v>
      </c>
      <c r="K168" s="48">
        <f t="shared" ref="K168:K203" si="23">J168-F168</f>
        <v>-40625158.599999905</v>
      </c>
      <c r="L168" s="94">
        <f t="shared" ref="L168:L203" si="24">K168/F168*100</f>
        <v>-4.9720412286360336</v>
      </c>
      <c r="M168" s="61">
        <f t="shared" ref="M168:M203" si="25">(F168/$F$205*100)</f>
        <v>18.344708853444295</v>
      </c>
      <c r="N168" s="61">
        <f t="shared" ref="N168:N203" si="26">(J168/$J$205*100)</f>
        <v>15.328569297072587</v>
      </c>
    </row>
    <row r="169" spans="1:14" ht="15.95" customHeight="1" x14ac:dyDescent="0.2">
      <c r="A169" s="98"/>
      <c r="B169" s="52" t="s">
        <v>159</v>
      </c>
      <c r="C169" s="48">
        <v>534545007.79000002</v>
      </c>
      <c r="D169" s="48">
        <v>67352228.989999995</v>
      </c>
      <c r="E169" s="82">
        <v>3</v>
      </c>
      <c r="F169" s="63">
        <f t="shared" si="21"/>
        <v>601897236.77999997</v>
      </c>
      <c r="G169" s="48">
        <v>636447057.19000006</v>
      </c>
      <c r="H169" s="48">
        <v>83509975.520000011</v>
      </c>
      <c r="I169" s="82">
        <v>3</v>
      </c>
      <c r="J169" s="63">
        <f t="shared" si="22"/>
        <v>719957032.71000004</v>
      </c>
      <c r="K169" s="48">
        <f t="shared" si="23"/>
        <v>118059795.93000007</v>
      </c>
      <c r="L169" s="94">
        <f t="shared" si="24"/>
        <v>19.614610055628518</v>
      </c>
      <c r="M169" s="61">
        <f t="shared" si="25"/>
        <v>13.513654921588328</v>
      </c>
      <c r="N169" s="61">
        <f t="shared" si="26"/>
        <v>14.213350016275678</v>
      </c>
    </row>
    <row r="170" spans="1:14" ht="15.95" customHeight="1" x14ac:dyDescent="0.2">
      <c r="A170" s="98"/>
      <c r="B170" s="52" t="s">
        <v>118</v>
      </c>
      <c r="C170" s="48">
        <v>19779053.390000001</v>
      </c>
      <c r="D170" s="48">
        <v>443448523.28000003</v>
      </c>
      <c r="E170" s="82">
        <v>4</v>
      </c>
      <c r="F170" s="63">
        <f t="shared" si="21"/>
        <v>463227576.67000002</v>
      </c>
      <c r="G170" s="48">
        <v>24755995.41</v>
      </c>
      <c r="H170" s="48">
        <v>645830257.8599999</v>
      </c>
      <c r="I170" s="82">
        <v>4</v>
      </c>
      <c r="J170" s="63">
        <f t="shared" si="22"/>
        <v>670586253.26999986</v>
      </c>
      <c r="K170" s="48">
        <f t="shared" si="23"/>
        <v>207358676.59999985</v>
      </c>
      <c r="L170" s="94">
        <f t="shared" si="24"/>
        <v>44.76388864640515</v>
      </c>
      <c r="M170" s="61">
        <f t="shared" si="25"/>
        <v>10.400276390652449</v>
      </c>
      <c r="N170" s="61">
        <f t="shared" si="26"/>
        <v>13.238674949743304</v>
      </c>
    </row>
    <row r="171" spans="1:14" ht="15.95" customHeight="1" x14ac:dyDescent="0.2">
      <c r="A171" s="98"/>
      <c r="B171" s="52" t="s">
        <v>97</v>
      </c>
      <c r="C171" s="48">
        <v>338094613.61000007</v>
      </c>
      <c r="D171" s="48">
        <v>20983335.310000002</v>
      </c>
      <c r="E171" s="82">
        <v>5</v>
      </c>
      <c r="F171" s="63">
        <f t="shared" si="21"/>
        <v>359077948.92000008</v>
      </c>
      <c r="G171" s="48">
        <v>355507565.51999998</v>
      </c>
      <c r="H171" s="48">
        <v>18431263.640000001</v>
      </c>
      <c r="I171" s="82">
        <v>5</v>
      </c>
      <c r="J171" s="63">
        <f t="shared" si="22"/>
        <v>373938829.15999997</v>
      </c>
      <c r="K171" s="48">
        <f t="shared" si="23"/>
        <v>14860880.23999989</v>
      </c>
      <c r="L171" s="94">
        <f t="shared" si="24"/>
        <v>4.1386223477930093</v>
      </c>
      <c r="M171" s="61">
        <f t="shared" si="25"/>
        <v>8.061933491530926</v>
      </c>
      <c r="N171" s="61">
        <f t="shared" si="26"/>
        <v>7.3822786944957226</v>
      </c>
    </row>
    <row r="172" spans="1:14" ht="15.95" customHeight="1" x14ac:dyDescent="0.2">
      <c r="A172" s="98"/>
      <c r="B172" s="52" t="s">
        <v>92</v>
      </c>
      <c r="C172" s="48">
        <v>302152790.96999997</v>
      </c>
      <c r="D172" s="48">
        <v>37531173.980000004</v>
      </c>
      <c r="E172" s="82">
        <v>6</v>
      </c>
      <c r="F172" s="63">
        <f t="shared" si="21"/>
        <v>339683964.94999999</v>
      </c>
      <c r="G172" s="48">
        <v>319183035.96000004</v>
      </c>
      <c r="H172" s="48">
        <v>39488931.109999999</v>
      </c>
      <c r="I172" s="82">
        <v>6</v>
      </c>
      <c r="J172" s="63">
        <f t="shared" si="22"/>
        <v>358671967.07000005</v>
      </c>
      <c r="K172" s="48">
        <f t="shared" si="23"/>
        <v>18988002.120000064</v>
      </c>
      <c r="L172" s="94">
        <f t="shared" si="24"/>
        <v>5.5899024031926317</v>
      </c>
      <c r="M172" s="61">
        <f t="shared" si="25"/>
        <v>7.6265043336775378</v>
      </c>
      <c r="N172" s="61">
        <f t="shared" si="26"/>
        <v>7.0808811878714852</v>
      </c>
    </row>
    <row r="173" spans="1:14" ht="15.95" customHeight="1" x14ac:dyDescent="0.2">
      <c r="A173" s="98"/>
      <c r="B173" s="52" t="s">
        <v>96</v>
      </c>
      <c r="C173" s="48">
        <v>7071361.9100000001</v>
      </c>
      <c r="D173" s="48">
        <v>183430484.11000001</v>
      </c>
      <c r="E173" s="82">
        <v>7</v>
      </c>
      <c r="F173" s="63">
        <f t="shared" si="21"/>
        <v>190501846.02000001</v>
      </c>
      <c r="G173" s="48">
        <v>7101544.3399999999</v>
      </c>
      <c r="H173" s="48">
        <v>188595906.47</v>
      </c>
      <c r="I173" s="82">
        <v>7</v>
      </c>
      <c r="J173" s="63">
        <f t="shared" si="22"/>
        <v>195697450.81</v>
      </c>
      <c r="K173" s="48">
        <f t="shared" si="23"/>
        <v>5195604.7899999917</v>
      </c>
      <c r="L173" s="94">
        <f t="shared" si="24"/>
        <v>2.7273251669459024</v>
      </c>
      <c r="M173" s="61">
        <f t="shared" si="25"/>
        <v>4.2771025546023527</v>
      </c>
      <c r="N173" s="61">
        <f t="shared" si="26"/>
        <v>3.8634477326868777</v>
      </c>
    </row>
    <row r="174" spans="1:14" ht="15.95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>
        <v>8</v>
      </c>
      <c r="F174" s="63">
        <f t="shared" si="21"/>
        <v>119702235.20000002</v>
      </c>
      <c r="G174" s="48">
        <v>33868673.079999998</v>
      </c>
      <c r="H174" s="48">
        <v>85579882.219999999</v>
      </c>
      <c r="I174" s="82">
        <v>8</v>
      </c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2.6875263765779001</v>
      </c>
      <c r="N174" s="61">
        <f t="shared" si="26"/>
        <v>2.3581464563611303</v>
      </c>
    </row>
    <row r="175" spans="1:14" ht="15.95" customHeight="1" x14ac:dyDescent="0.2">
      <c r="A175" s="98"/>
      <c r="B175" s="52" t="s">
        <v>79</v>
      </c>
      <c r="C175" s="48">
        <v>52838399.769999996</v>
      </c>
      <c r="D175" s="48">
        <v>63618511.729999997</v>
      </c>
      <c r="E175" s="82">
        <v>9</v>
      </c>
      <c r="F175" s="63">
        <f t="shared" si="21"/>
        <v>116456911.5</v>
      </c>
      <c r="G175" s="48">
        <v>38868223.460000001</v>
      </c>
      <c r="H175" s="48">
        <v>79605678.820000023</v>
      </c>
      <c r="I175" s="82">
        <v>9</v>
      </c>
      <c r="J175" s="63">
        <f t="shared" si="22"/>
        <v>118473902.28000003</v>
      </c>
      <c r="K175" s="48">
        <f t="shared" si="23"/>
        <v>2016990.780000031</v>
      </c>
      <c r="L175" s="94">
        <f t="shared" si="24"/>
        <v>1.731963139001871</v>
      </c>
      <c r="M175" s="61">
        <f t="shared" si="25"/>
        <v>2.6146631336341843</v>
      </c>
      <c r="N175" s="61">
        <f t="shared" si="26"/>
        <v>2.3389049129241073</v>
      </c>
    </row>
    <row r="176" spans="1:14" ht="15.95" customHeight="1" x14ac:dyDescent="0.2">
      <c r="A176" s="98"/>
      <c r="B176" s="52" t="s">
        <v>94</v>
      </c>
      <c r="C176" s="48">
        <v>85811073.770000011</v>
      </c>
      <c r="D176" s="48">
        <v>157495.56</v>
      </c>
      <c r="E176" s="82">
        <v>10</v>
      </c>
      <c r="F176" s="63">
        <f t="shared" si="21"/>
        <v>85968569.330000013</v>
      </c>
      <c r="G176" s="48">
        <v>89834293.320000008</v>
      </c>
      <c r="H176" s="48">
        <v>331024.61</v>
      </c>
      <c r="I176" s="82">
        <v>10</v>
      </c>
      <c r="J176" s="63">
        <f t="shared" si="22"/>
        <v>90165317.930000007</v>
      </c>
      <c r="K176" s="48">
        <f t="shared" si="23"/>
        <v>4196748.599999994</v>
      </c>
      <c r="L176" s="94">
        <f t="shared" si="24"/>
        <v>4.8817243705548981</v>
      </c>
      <c r="M176" s="61">
        <f t="shared" si="25"/>
        <v>1.9301460598877849</v>
      </c>
      <c r="N176" s="61">
        <f t="shared" si="26"/>
        <v>1.7800384812465306</v>
      </c>
    </row>
    <row r="177" spans="1:14" ht="15.95" customHeight="1" x14ac:dyDescent="0.2">
      <c r="A177" s="11"/>
      <c r="B177" s="52" t="s">
        <v>78</v>
      </c>
      <c r="C177" s="48">
        <v>75965739.530000001</v>
      </c>
      <c r="D177" s="48">
        <v>77211.740000000005</v>
      </c>
      <c r="E177" s="82">
        <v>11</v>
      </c>
      <c r="F177" s="63">
        <f t="shared" si="21"/>
        <v>76042951.269999996</v>
      </c>
      <c r="G177" s="48">
        <v>81635225.180000007</v>
      </c>
      <c r="H177" s="48">
        <v>25676.14</v>
      </c>
      <c r="I177" s="82">
        <v>11</v>
      </c>
      <c r="J177" s="63">
        <f t="shared" si="22"/>
        <v>81660901.320000008</v>
      </c>
      <c r="K177" s="48">
        <f t="shared" si="23"/>
        <v>5617950.0500000119</v>
      </c>
      <c r="L177" s="94">
        <f t="shared" si="24"/>
        <v>7.3878643006013514</v>
      </c>
      <c r="M177" s="61">
        <f t="shared" si="25"/>
        <v>1.7072984222015002</v>
      </c>
      <c r="N177" s="61">
        <f t="shared" si="26"/>
        <v>1.6121447813861836</v>
      </c>
    </row>
    <row r="178" spans="1:14" ht="15.95" customHeight="1" x14ac:dyDescent="0.2">
      <c r="A178" s="11"/>
      <c r="B178" s="51" t="s">
        <v>117</v>
      </c>
      <c r="C178" s="48">
        <v>42877360.899999991</v>
      </c>
      <c r="D178" s="48">
        <v>583550.25</v>
      </c>
      <c r="E178" s="82">
        <v>13</v>
      </c>
      <c r="F178" s="63">
        <f t="shared" si="21"/>
        <v>43460911.149999991</v>
      </c>
      <c r="G178" s="48">
        <v>57210431.519999996</v>
      </c>
      <c r="H178" s="48">
        <v>913747.41</v>
      </c>
      <c r="I178" s="82">
        <v>12</v>
      </c>
      <c r="J178" s="63">
        <f t="shared" si="22"/>
        <v>58124178.929999992</v>
      </c>
      <c r="K178" s="48">
        <f t="shared" si="23"/>
        <v>14663267.780000001</v>
      </c>
      <c r="L178" s="94">
        <f t="shared" si="24"/>
        <v>33.738979216039752</v>
      </c>
      <c r="M178" s="61">
        <f t="shared" si="25"/>
        <v>0.9757741354668833</v>
      </c>
      <c r="N178" s="61">
        <f t="shared" si="26"/>
        <v>1.1474841719804356</v>
      </c>
    </row>
    <row r="179" spans="1:14" ht="15.95" customHeight="1" x14ac:dyDescent="0.2">
      <c r="A179" s="11"/>
      <c r="B179" s="52" t="s">
        <v>109</v>
      </c>
      <c r="C179" s="48">
        <v>37940533.919999994</v>
      </c>
      <c r="D179" s="48">
        <v>0</v>
      </c>
      <c r="E179" s="82">
        <v>14</v>
      </c>
      <c r="F179" s="63">
        <f t="shared" si="21"/>
        <v>37940533.919999994</v>
      </c>
      <c r="G179" s="48">
        <v>44015026.850000009</v>
      </c>
      <c r="H179" s="48">
        <v>0</v>
      </c>
      <c r="I179" s="82">
        <v>13</v>
      </c>
      <c r="J179" s="63">
        <f t="shared" si="22"/>
        <v>44015026.850000009</v>
      </c>
      <c r="K179" s="48">
        <f t="shared" si="23"/>
        <v>6074492.9300000146</v>
      </c>
      <c r="L179" s="94">
        <f t="shared" si="24"/>
        <v>16.010562589362777</v>
      </c>
      <c r="M179" s="61">
        <f t="shared" si="25"/>
        <v>0.85183192678968866</v>
      </c>
      <c r="N179" s="61">
        <f t="shared" si="26"/>
        <v>0.86894210928114535</v>
      </c>
    </row>
    <row r="180" spans="1:14" ht="15.95" customHeight="1" x14ac:dyDescent="0.2">
      <c r="A180" s="11"/>
      <c r="B180" s="52" t="s">
        <v>116</v>
      </c>
      <c r="C180" s="48">
        <v>47285494.989999995</v>
      </c>
      <c r="D180" s="48">
        <v>32037.1</v>
      </c>
      <c r="E180" s="82">
        <v>12</v>
      </c>
      <c r="F180" s="63">
        <f t="shared" si="21"/>
        <v>47317532.089999996</v>
      </c>
      <c r="G180" s="48">
        <v>42196485.700000003</v>
      </c>
      <c r="H180" s="48">
        <v>201553.95</v>
      </c>
      <c r="I180" s="82">
        <v>14</v>
      </c>
      <c r="J180" s="63">
        <f t="shared" si="22"/>
        <v>42398039.650000006</v>
      </c>
      <c r="K180" s="48">
        <f t="shared" si="23"/>
        <v>-4919492.4399999902</v>
      </c>
      <c r="L180" s="94">
        <f t="shared" si="24"/>
        <v>-10.396764629742105</v>
      </c>
      <c r="M180" s="61">
        <f t="shared" si="25"/>
        <v>1.0623620799893485</v>
      </c>
      <c r="N180" s="61">
        <f t="shared" si="26"/>
        <v>0.83701964168758947</v>
      </c>
    </row>
    <row r="181" spans="1:14" ht="15.95" customHeight="1" x14ac:dyDescent="0.2">
      <c r="A181" s="11"/>
      <c r="B181" s="52" t="s">
        <v>103</v>
      </c>
      <c r="C181" s="48">
        <v>35942342.560000002</v>
      </c>
      <c r="D181" s="48">
        <v>73020.91</v>
      </c>
      <c r="E181" s="82">
        <v>15</v>
      </c>
      <c r="F181" s="63">
        <f t="shared" si="21"/>
        <v>36015363.469999999</v>
      </c>
      <c r="G181" s="48">
        <v>37447593.890000001</v>
      </c>
      <c r="H181" s="48">
        <v>1462500</v>
      </c>
      <c r="I181" s="82">
        <v>15</v>
      </c>
      <c r="J181" s="63">
        <f t="shared" si="22"/>
        <v>38910093.890000001</v>
      </c>
      <c r="K181" s="48">
        <f t="shared" si="23"/>
        <v>2894730.4200000018</v>
      </c>
      <c r="L181" s="94">
        <f t="shared" si="24"/>
        <v>8.0374877305104757</v>
      </c>
      <c r="M181" s="61">
        <f t="shared" si="25"/>
        <v>0.80860845351754274</v>
      </c>
      <c r="N181" s="61">
        <f t="shared" si="26"/>
        <v>0.76816081862969487</v>
      </c>
    </row>
    <row r="182" spans="1:14" ht="15.95" customHeight="1" x14ac:dyDescent="0.2">
      <c r="A182" s="11"/>
      <c r="B182" s="52" t="s">
        <v>81</v>
      </c>
      <c r="C182" s="48">
        <v>19638019.760000002</v>
      </c>
      <c r="D182" s="48">
        <v>13022034.199999997</v>
      </c>
      <c r="E182" s="82">
        <v>16</v>
      </c>
      <c r="F182" s="63">
        <f t="shared" si="21"/>
        <v>32660053.960000001</v>
      </c>
      <c r="G182" s="48">
        <v>34856018.139999993</v>
      </c>
      <c r="H182" s="48">
        <v>509587.85</v>
      </c>
      <c r="I182" s="82">
        <v>16</v>
      </c>
      <c r="J182" s="63">
        <f t="shared" si="22"/>
        <v>35365605.989999995</v>
      </c>
      <c r="K182" s="48">
        <f t="shared" si="23"/>
        <v>2705552.0299999937</v>
      </c>
      <c r="L182" s="94">
        <f t="shared" si="24"/>
        <v>8.2839790568429112</v>
      </c>
      <c r="M182" s="61">
        <f t="shared" si="25"/>
        <v>0.73327583508613958</v>
      </c>
      <c r="N182" s="61">
        <f t="shared" si="26"/>
        <v>0.69818574392069233</v>
      </c>
    </row>
    <row r="183" spans="1:14" ht="15.95" customHeight="1" x14ac:dyDescent="0.2">
      <c r="A183" s="11"/>
      <c r="B183" s="52" t="s">
        <v>105</v>
      </c>
      <c r="C183" s="48">
        <v>4227892.67</v>
      </c>
      <c r="D183" s="48">
        <v>19134517.210000001</v>
      </c>
      <c r="E183" s="82">
        <v>19</v>
      </c>
      <c r="F183" s="63">
        <f t="shared" si="21"/>
        <v>23362409.880000003</v>
      </c>
      <c r="G183" s="48">
        <v>985077.73</v>
      </c>
      <c r="H183" s="48">
        <v>31401461.920000002</v>
      </c>
      <c r="I183" s="82">
        <v>17</v>
      </c>
      <c r="J183" s="63">
        <f t="shared" si="22"/>
        <v>32386539.650000002</v>
      </c>
      <c r="K183" s="48">
        <f t="shared" si="23"/>
        <v>9024129.7699999996</v>
      </c>
      <c r="L183" s="94">
        <f t="shared" si="24"/>
        <v>38.62670767421703</v>
      </c>
      <c r="M183" s="61">
        <f t="shared" si="25"/>
        <v>0.52452732121516932</v>
      </c>
      <c r="N183" s="61">
        <f t="shared" si="26"/>
        <v>0.63937318888147954</v>
      </c>
    </row>
    <row r="184" spans="1:14" ht="15.95" customHeight="1" x14ac:dyDescent="0.2">
      <c r="A184" s="11"/>
      <c r="B184" s="52" t="s">
        <v>83</v>
      </c>
      <c r="C184" s="48">
        <v>20605334.859999999</v>
      </c>
      <c r="D184" s="48">
        <v>0</v>
      </c>
      <c r="E184" s="82">
        <v>20</v>
      </c>
      <c r="F184" s="63">
        <f t="shared" si="21"/>
        <v>20605334.859999999</v>
      </c>
      <c r="G184" s="48">
        <v>28086076.629999999</v>
      </c>
      <c r="H184" s="48">
        <v>0</v>
      </c>
      <c r="I184" s="82">
        <v>18</v>
      </c>
      <c r="J184" s="63">
        <f t="shared" si="22"/>
        <v>28086076.629999999</v>
      </c>
      <c r="K184" s="48">
        <f t="shared" si="23"/>
        <v>7480741.7699999996</v>
      </c>
      <c r="L184" s="94">
        <f t="shared" si="24"/>
        <v>36.304878425062391</v>
      </c>
      <c r="M184" s="61">
        <f t="shared" si="25"/>
        <v>0.46262612257778535</v>
      </c>
      <c r="N184" s="61">
        <f t="shared" si="26"/>
        <v>0.5544736971642692</v>
      </c>
    </row>
    <row r="185" spans="1:14" ht="15.95" customHeight="1" x14ac:dyDescent="0.2">
      <c r="A185" s="11"/>
      <c r="B185" s="52" t="s">
        <v>80</v>
      </c>
      <c r="C185" s="48">
        <v>31655334.66</v>
      </c>
      <c r="D185" s="48">
        <v>0</v>
      </c>
      <c r="E185" s="82">
        <v>17</v>
      </c>
      <c r="F185" s="63">
        <f t="shared" si="21"/>
        <v>31655334.66</v>
      </c>
      <c r="G185" s="48">
        <v>27207559.18</v>
      </c>
      <c r="H185" s="48">
        <v>476590.28</v>
      </c>
      <c r="I185" s="82">
        <v>19</v>
      </c>
      <c r="J185" s="63">
        <f t="shared" si="22"/>
        <v>27684149.460000001</v>
      </c>
      <c r="K185" s="48">
        <f t="shared" si="23"/>
        <v>-3971185.1999999993</v>
      </c>
      <c r="L185" s="94">
        <f t="shared" si="24"/>
        <v>-12.545074132538012</v>
      </c>
      <c r="M185" s="61">
        <f t="shared" si="25"/>
        <v>0.71071811412716723</v>
      </c>
      <c r="N185" s="61">
        <f t="shared" si="26"/>
        <v>0.54653887426691139</v>
      </c>
    </row>
    <row r="186" spans="1:14" ht="15.95" customHeight="1" x14ac:dyDescent="0.2">
      <c r="A186" s="11"/>
      <c r="B186" s="52" t="s">
        <v>112</v>
      </c>
      <c r="C186" s="48">
        <v>0</v>
      </c>
      <c r="D186" s="48">
        <v>24973119.93</v>
      </c>
      <c r="E186" s="82">
        <v>18</v>
      </c>
      <c r="F186" s="63">
        <f t="shared" si="21"/>
        <v>24973119.93</v>
      </c>
      <c r="G186" s="48">
        <v>27471021.460000001</v>
      </c>
      <c r="H186" s="48">
        <v>0</v>
      </c>
      <c r="I186" s="82">
        <v>20</v>
      </c>
      <c r="J186" s="63">
        <f t="shared" si="22"/>
        <v>27471021.460000001</v>
      </c>
      <c r="K186" s="48">
        <f t="shared" si="23"/>
        <v>2497901.5300000012</v>
      </c>
      <c r="L186" s="94">
        <f t="shared" si="24"/>
        <v>10.002360686216434</v>
      </c>
      <c r="M186" s="61">
        <f t="shared" si="25"/>
        <v>0.56069060368989865</v>
      </c>
      <c r="N186" s="61">
        <f t="shared" si="26"/>
        <v>0.54233131364226361</v>
      </c>
    </row>
    <row r="187" spans="1:14" ht="15.95" customHeight="1" x14ac:dyDescent="0.2">
      <c r="A187" s="11"/>
      <c r="B187" s="51" t="s">
        <v>111</v>
      </c>
      <c r="C187" s="48">
        <v>0</v>
      </c>
      <c r="D187" s="48">
        <v>18457398.02</v>
      </c>
      <c r="E187" s="82">
        <v>22</v>
      </c>
      <c r="F187" s="63">
        <f t="shared" si="21"/>
        <v>18457398.02</v>
      </c>
      <c r="G187" s="48">
        <v>0</v>
      </c>
      <c r="H187" s="48">
        <v>21516701.670000002</v>
      </c>
      <c r="I187" s="82">
        <v>21</v>
      </c>
      <c r="J187" s="63">
        <f t="shared" si="22"/>
        <v>21516701.670000002</v>
      </c>
      <c r="K187" s="48">
        <f t="shared" si="23"/>
        <v>3059303.6500000022</v>
      </c>
      <c r="L187" s="94">
        <f t="shared" si="24"/>
        <v>16.57494543209727</v>
      </c>
      <c r="M187" s="61">
        <f t="shared" si="25"/>
        <v>0.41440115081281875</v>
      </c>
      <c r="N187" s="61">
        <f t="shared" si="26"/>
        <v>0.42478147741725031</v>
      </c>
    </row>
    <row r="188" spans="1:14" ht="15.95" customHeight="1" x14ac:dyDescent="0.2">
      <c r="A188" s="11"/>
      <c r="B188" s="52" t="s">
        <v>102</v>
      </c>
      <c r="C188" s="48">
        <v>254750.29</v>
      </c>
      <c r="D188" s="48">
        <v>13492529.6</v>
      </c>
      <c r="E188" s="82">
        <v>24</v>
      </c>
      <c r="F188" s="63">
        <f t="shared" si="21"/>
        <v>13747279.889999999</v>
      </c>
      <c r="G188" s="48">
        <v>181551.91</v>
      </c>
      <c r="H188" s="48">
        <v>13851445.960000001</v>
      </c>
      <c r="I188" s="82">
        <v>22</v>
      </c>
      <c r="J188" s="63">
        <f t="shared" si="22"/>
        <v>14032997.870000001</v>
      </c>
      <c r="K188" s="48">
        <f t="shared" si="23"/>
        <v>285717.98000000231</v>
      </c>
      <c r="L188" s="94">
        <f t="shared" si="24"/>
        <v>2.0783600994974893</v>
      </c>
      <c r="M188" s="61">
        <f t="shared" si="25"/>
        <v>0.30865068850923116</v>
      </c>
      <c r="N188" s="61">
        <f t="shared" si="26"/>
        <v>0.27703863069881596</v>
      </c>
    </row>
    <row r="189" spans="1:14" ht="15.95" customHeight="1" x14ac:dyDescent="0.2">
      <c r="A189" s="11"/>
      <c r="B189" s="52" t="s">
        <v>121</v>
      </c>
      <c r="C189" s="48">
        <v>4869212.9499999993</v>
      </c>
      <c r="D189" s="48">
        <v>43500</v>
      </c>
      <c r="E189" s="82">
        <v>28</v>
      </c>
      <c r="F189" s="63">
        <f t="shared" si="21"/>
        <v>4912712.9499999993</v>
      </c>
      <c r="G189" s="48">
        <v>11709414.720000003</v>
      </c>
      <c r="H189" s="48">
        <v>219500.62000000002</v>
      </c>
      <c r="I189" s="82">
        <v>23</v>
      </c>
      <c r="J189" s="63">
        <f t="shared" si="22"/>
        <v>11928915.340000002</v>
      </c>
      <c r="K189" s="48">
        <f t="shared" si="23"/>
        <v>7016202.3900000025</v>
      </c>
      <c r="L189" s="94">
        <f t="shared" si="24"/>
        <v>142.81726739194082</v>
      </c>
      <c r="M189" s="61">
        <f t="shared" si="25"/>
        <v>0.11029907346024918</v>
      </c>
      <c r="N189" s="61">
        <f t="shared" si="26"/>
        <v>0.2354999553289108</v>
      </c>
    </row>
    <row r="190" spans="1:14" ht="15.95" customHeight="1" x14ac:dyDescent="0.2">
      <c r="A190" s="11"/>
      <c r="B190" s="52" t="s">
        <v>120</v>
      </c>
      <c r="C190" s="48">
        <v>17139927.370000001</v>
      </c>
      <c r="D190" s="48">
        <v>0</v>
      </c>
      <c r="E190" s="82">
        <v>23</v>
      </c>
      <c r="F190" s="63">
        <f t="shared" si="21"/>
        <v>17139927.370000001</v>
      </c>
      <c r="G190" s="48">
        <v>11422644.48</v>
      </c>
      <c r="H190" s="48">
        <v>0</v>
      </c>
      <c r="I190" s="82">
        <v>24</v>
      </c>
      <c r="J190" s="63">
        <f t="shared" si="22"/>
        <v>11422644.48</v>
      </c>
      <c r="K190" s="48">
        <f t="shared" si="23"/>
        <v>-5717282.8900000006</v>
      </c>
      <c r="L190" s="94">
        <f t="shared" si="24"/>
        <v>-33.356517601159474</v>
      </c>
      <c r="M190" s="61">
        <f t="shared" si="25"/>
        <v>0.3848216102442879</v>
      </c>
      <c r="N190" s="61">
        <f t="shared" si="26"/>
        <v>0.22550518535057601</v>
      </c>
    </row>
    <row r="191" spans="1:14" ht="15.95" customHeight="1" x14ac:dyDescent="0.2">
      <c r="A191" s="11"/>
      <c r="B191" s="52" t="s">
        <v>100</v>
      </c>
      <c r="C191" s="48">
        <v>11284484.15</v>
      </c>
      <c r="D191" s="48">
        <v>2190.52</v>
      </c>
      <c r="E191" s="82">
        <v>25</v>
      </c>
      <c r="F191" s="63">
        <f t="shared" si="21"/>
        <v>11286674.67</v>
      </c>
      <c r="G191" s="48">
        <v>8821490.459999999</v>
      </c>
      <c r="H191" s="48">
        <v>0</v>
      </c>
      <c r="I191" s="82">
        <v>25</v>
      </c>
      <c r="J191" s="63">
        <f t="shared" si="22"/>
        <v>8821490.459999999</v>
      </c>
      <c r="K191" s="48">
        <f t="shared" si="23"/>
        <v>-2465184.2100000009</v>
      </c>
      <c r="L191" s="94">
        <f t="shared" si="24"/>
        <v>-21.841545734922835</v>
      </c>
      <c r="M191" s="61">
        <f t="shared" si="25"/>
        <v>0.25340575995759407</v>
      </c>
      <c r="N191" s="61">
        <f t="shared" si="26"/>
        <v>0.17415335343174732</v>
      </c>
    </row>
    <row r="192" spans="1:14" ht="15.95" customHeight="1" x14ac:dyDescent="0.2">
      <c r="A192" s="11"/>
      <c r="B192" s="52" t="s">
        <v>99</v>
      </c>
      <c r="C192" s="48">
        <v>6648772.2599999998</v>
      </c>
      <c r="D192" s="48">
        <v>0</v>
      </c>
      <c r="E192" s="82">
        <v>26</v>
      </c>
      <c r="F192" s="63">
        <f t="shared" si="21"/>
        <v>6648772.2599999998</v>
      </c>
      <c r="G192" s="48">
        <v>7405496.9900000002</v>
      </c>
      <c r="H192" s="48">
        <v>0</v>
      </c>
      <c r="I192" s="82">
        <v>26</v>
      </c>
      <c r="J192" s="63">
        <f t="shared" si="22"/>
        <v>7405496.9900000002</v>
      </c>
      <c r="K192" s="48">
        <f t="shared" si="23"/>
        <v>756724.73000000045</v>
      </c>
      <c r="L192" s="94">
        <f t="shared" si="24"/>
        <v>11.381420515071161</v>
      </c>
      <c r="M192" s="61">
        <f t="shared" si="25"/>
        <v>0.14927666798163058</v>
      </c>
      <c r="N192" s="61">
        <f t="shared" si="26"/>
        <v>0.1461988924077135</v>
      </c>
    </row>
    <row r="193" spans="1:14" ht="15.95" customHeight="1" x14ac:dyDescent="0.2">
      <c r="A193" s="11"/>
      <c r="B193" s="52" t="s">
        <v>82</v>
      </c>
      <c r="C193" s="48">
        <v>5876566.7000000002</v>
      </c>
      <c r="D193" s="48">
        <v>0</v>
      </c>
      <c r="E193" s="82">
        <v>27</v>
      </c>
      <c r="F193" s="63">
        <f t="shared" si="21"/>
        <v>5876566.7000000002</v>
      </c>
      <c r="G193" s="48">
        <v>6405337.5599999996</v>
      </c>
      <c r="H193" s="48">
        <v>0</v>
      </c>
      <c r="I193" s="82">
        <v>27</v>
      </c>
      <c r="J193" s="63">
        <f t="shared" si="22"/>
        <v>6405337.5599999996</v>
      </c>
      <c r="K193" s="48">
        <f t="shared" si="23"/>
        <v>528770.8599999994</v>
      </c>
      <c r="L193" s="94">
        <f t="shared" si="24"/>
        <v>8.99795555796209</v>
      </c>
      <c r="M193" s="61">
        <f t="shared" si="25"/>
        <v>0.13193929072069113</v>
      </c>
      <c r="N193" s="61">
        <f t="shared" si="26"/>
        <v>0.12645380290263628</v>
      </c>
    </row>
    <row r="194" spans="1:14" ht="15.95" customHeight="1" x14ac:dyDescent="0.2">
      <c r="A194" s="11"/>
      <c r="B194" s="52" t="s">
        <v>93</v>
      </c>
      <c r="C194" s="48">
        <v>3952636.23</v>
      </c>
      <c r="D194" s="48">
        <v>0</v>
      </c>
      <c r="E194" s="82">
        <v>29</v>
      </c>
      <c r="F194" s="63">
        <f t="shared" si="21"/>
        <v>3952636.23</v>
      </c>
      <c r="G194" s="48">
        <v>5504658.1099999994</v>
      </c>
      <c r="H194" s="48">
        <v>0</v>
      </c>
      <c r="I194" s="82">
        <v>28</v>
      </c>
      <c r="J194" s="63">
        <f t="shared" si="22"/>
        <v>5504658.1099999994</v>
      </c>
      <c r="K194" s="48">
        <f t="shared" si="23"/>
        <v>1552021.8799999994</v>
      </c>
      <c r="L194" s="94">
        <f t="shared" si="24"/>
        <v>39.265487378280682</v>
      </c>
      <c r="M194" s="61">
        <f t="shared" si="25"/>
        <v>8.8743657187300637E-2</v>
      </c>
      <c r="N194" s="61">
        <f t="shared" si="26"/>
        <v>0.10867264139758127</v>
      </c>
    </row>
    <row r="195" spans="1:14" ht="15.95" customHeight="1" x14ac:dyDescent="0.2">
      <c r="A195" s="11"/>
      <c r="B195" s="52" t="s">
        <v>119</v>
      </c>
      <c r="C195" s="48">
        <v>272059.26</v>
      </c>
      <c r="D195" s="48">
        <v>0</v>
      </c>
      <c r="E195" s="82">
        <v>30</v>
      </c>
      <c r="F195" s="63">
        <f t="shared" si="21"/>
        <v>272059.26</v>
      </c>
      <c r="G195" s="48">
        <v>187716</v>
      </c>
      <c r="H195" s="48">
        <v>0</v>
      </c>
      <c r="I195" s="82">
        <v>29</v>
      </c>
      <c r="J195" s="63">
        <f t="shared" si="22"/>
        <v>187716</v>
      </c>
      <c r="K195" s="48">
        <f t="shared" si="23"/>
        <v>-84343.260000000009</v>
      </c>
      <c r="L195" s="94">
        <f t="shared" si="24"/>
        <v>-31.001797181981605</v>
      </c>
      <c r="M195" s="61">
        <f t="shared" si="25"/>
        <v>6.1082103940717789E-3</v>
      </c>
      <c r="N195" s="61">
        <f t="shared" si="26"/>
        <v>3.7058783933428281E-3</v>
      </c>
    </row>
    <row r="196" spans="1:14" ht="15.95" customHeight="1" x14ac:dyDescent="0.2">
      <c r="A196" s="11"/>
      <c r="B196" s="52" t="s">
        <v>84</v>
      </c>
      <c r="C196" s="48">
        <v>20144972.080000002</v>
      </c>
      <c r="D196" s="48">
        <v>0</v>
      </c>
      <c r="E196" s="82">
        <v>21</v>
      </c>
      <c r="F196" s="63">
        <f t="shared" si="21"/>
        <v>20144972.080000002</v>
      </c>
      <c r="G196" s="48">
        <v>0</v>
      </c>
      <c r="H196" s="48">
        <v>0</v>
      </c>
      <c r="I196" s="82">
        <v>30</v>
      </c>
      <c r="J196" s="63">
        <f t="shared" si="22"/>
        <v>0</v>
      </c>
      <c r="K196" s="48">
        <f t="shared" si="23"/>
        <v>-20144972.080000002</v>
      </c>
      <c r="L196" s="94">
        <f t="shared" si="24"/>
        <v>-100</v>
      </c>
      <c r="M196" s="61">
        <f t="shared" si="25"/>
        <v>0.45229016592687127</v>
      </c>
      <c r="N196" s="61">
        <f t="shared" si="26"/>
        <v>0</v>
      </c>
    </row>
    <row r="197" spans="1:14" ht="15.95" customHeight="1" x14ac:dyDescent="0.2">
      <c r="A197" s="11"/>
      <c r="B197" s="52" t="s">
        <v>89</v>
      </c>
      <c r="C197" s="48">
        <v>0</v>
      </c>
      <c r="D197" s="48">
        <v>0</v>
      </c>
      <c r="E197" s="82">
        <v>31</v>
      </c>
      <c r="F197" s="63">
        <f t="shared" si="21"/>
        <v>0</v>
      </c>
      <c r="G197" s="48">
        <v>0</v>
      </c>
      <c r="H197" s="48">
        <v>0</v>
      </c>
      <c r="I197" s="82">
        <v>31</v>
      </c>
      <c r="J197" s="63">
        <f t="shared" si="22"/>
        <v>0</v>
      </c>
      <c r="K197" s="48">
        <f t="shared" si="23"/>
        <v>0</v>
      </c>
      <c r="L197" s="94" t="e">
        <f t="shared" si="24"/>
        <v>#DIV/0!</v>
      </c>
      <c r="M197" s="61">
        <f t="shared" si="25"/>
        <v>0</v>
      </c>
      <c r="N197" s="61">
        <f t="shared" si="26"/>
        <v>0</v>
      </c>
    </row>
    <row r="198" spans="1:14" ht="15.95" customHeight="1" x14ac:dyDescent="0.2">
      <c r="A198" s="11"/>
      <c r="B198" s="52" t="s">
        <v>85</v>
      </c>
      <c r="C198" s="48">
        <v>0</v>
      </c>
      <c r="D198" s="48">
        <v>0</v>
      </c>
      <c r="E198" s="82">
        <v>32</v>
      </c>
      <c r="F198" s="63">
        <f t="shared" si="21"/>
        <v>0</v>
      </c>
      <c r="G198" s="48">
        <v>0</v>
      </c>
      <c r="H198" s="48">
        <v>0</v>
      </c>
      <c r="I198" s="82">
        <v>32</v>
      </c>
      <c r="J198" s="63">
        <f t="shared" si="22"/>
        <v>0</v>
      </c>
      <c r="K198" s="48">
        <f t="shared" si="23"/>
        <v>0</v>
      </c>
      <c r="L198" s="94" t="e">
        <f t="shared" si="24"/>
        <v>#DIV/0!</v>
      </c>
      <c r="M198" s="61">
        <f t="shared" si="25"/>
        <v>0</v>
      </c>
      <c r="N198" s="61">
        <f t="shared" si="26"/>
        <v>0</v>
      </c>
    </row>
    <row r="199" spans="1:14" ht="15.95" customHeight="1" x14ac:dyDescent="0.2">
      <c r="A199" s="11"/>
      <c r="B199" s="52" t="s">
        <v>108</v>
      </c>
      <c r="C199" s="48">
        <v>0</v>
      </c>
      <c r="D199" s="48">
        <v>0</v>
      </c>
      <c r="E199" s="82">
        <v>33</v>
      </c>
      <c r="F199" s="63">
        <f t="shared" si="21"/>
        <v>0</v>
      </c>
      <c r="G199" s="48">
        <v>0</v>
      </c>
      <c r="H199" s="48">
        <v>0</v>
      </c>
      <c r="I199" s="82">
        <v>33</v>
      </c>
      <c r="J199" s="63">
        <f t="shared" si="22"/>
        <v>0</v>
      </c>
      <c r="K199" s="48">
        <f t="shared" si="23"/>
        <v>0</v>
      </c>
      <c r="L199" s="94" t="e">
        <f t="shared" si="24"/>
        <v>#DIV/0!</v>
      </c>
      <c r="M199" s="61">
        <f t="shared" si="25"/>
        <v>0</v>
      </c>
      <c r="N199" s="61">
        <f t="shared" si="26"/>
        <v>0</v>
      </c>
    </row>
    <row r="200" spans="1:14" ht="15.95" customHeight="1" x14ac:dyDescent="0.2">
      <c r="A200" s="11"/>
      <c r="B200" s="52" t="s">
        <v>106</v>
      </c>
      <c r="C200" s="48">
        <v>0</v>
      </c>
      <c r="D200" s="48">
        <v>0</v>
      </c>
      <c r="E200" s="82">
        <v>34</v>
      </c>
      <c r="F200" s="63">
        <f t="shared" si="21"/>
        <v>0</v>
      </c>
      <c r="G200" s="48">
        <v>0</v>
      </c>
      <c r="H200" s="48">
        <v>0</v>
      </c>
      <c r="I200" s="82">
        <v>34</v>
      </c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customHeight="1" x14ac:dyDescent="0.2">
      <c r="A201" s="11"/>
      <c r="B201" s="52" t="s">
        <v>104</v>
      </c>
      <c r="C201" s="48">
        <v>0</v>
      </c>
      <c r="D201" s="48">
        <v>0</v>
      </c>
      <c r="E201" s="82">
        <v>35</v>
      </c>
      <c r="F201" s="63">
        <f t="shared" si="21"/>
        <v>0</v>
      </c>
      <c r="G201" s="48">
        <v>0</v>
      </c>
      <c r="H201" s="48">
        <v>0</v>
      </c>
      <c r="I201" s="82">
        <v>35</v>
      </c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customHeight="1" x14ac:dyDescent="0.2">
      <c r="A202" s="11"/>
      <c r="B202" s="52" t="s">
        <v>122</v>
      </c>
      <c r="C202" s="48">
        <v>0</v>
      </c>
      <c r="D202" s="48">
        <v>0</v>
      </c>
      <c r="E202" s="82">
        <v>36</v>
      </c>
      <c r="F202" s="63">
        <f t="shared" si="21"/>
        <v>0</v>
      </c>
      <c r="G202" s="48">
        <v>0</v>
      </c>
      <c r="H202" s="48">
        <v>0</v>
      </c>
      <c r="I202" s="82">
        <v>36</v>
      </c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customHeight="1" x14ac:dyDescent="0.2">
      <c r="A203" s="11"/>
      <c r="B203" s="52" t="s">
        <v>88</v>
      </c>
      <c r="C203" s="48">
        <v>0</v>
      </c>
      <c r="D203" s="48">
        <v>0</v>
      </c>
      <c r="E203" s="82">
        <v>37</v>
      </c>
      <c r="F203" s="63">
        <f t="shared" si="21"/>
        <v>0</v>
      </c>
      <c r="G203" s="48">
        <v>0</v>
      </c>
      <c r="H203" s="48">
        <v>0</v>
      </c>
      <c r="I203" s="82">
        <v>37</v>
      </c>
      <c r="J203" s="63">
        <f t="shared" si="22"/>
        <v>0</v>
      </c>
      <c r="K203" s="48">
        <f t="shared" si="23"/>
        <v>0</v>
      </c>
      <c r="L203" s="94" t="e">
        <f t="shared" si="24"/>
        <v>#DIV/0!</v>
      </c>
      <c r="M203" s="61">
        <f t="shared" si="25"/>
        <v>0</v>
      </c>
      <c r="N203" s="61">
        <f t="shared" si="26"/>
        <v>0</v>
      </c>
    </row>
    <row r="204" spans="1:14" ht="15.95" customHeight="1" x14ac:dyDescent="0.2">
      <c r="A204" s="11"/>
      <c r="B204" s="52" t="s">
        <v>107</v>
      </c>
      <c r="C204" s="48">
        <v>0</v>
      </c>
      <c r="D204" s="48">
        <v>0</v>
      </c>
      <c r="E204" s="82">
        <v>38</v>
      </c>
      <c r="F204" s="63">
        <f t="shared" si="21"/>
        <v>0</v>
      </c>
      <c r="G204" s="48">
        <v>0</v>
      </c>
      <c r="H204" s="48">
        <v>0</v>
      </c>
      <c r="I204" s="82">
        <v>38</v>
      </c>
      <c r="J204" s="63">
        <f t="shared" si="22"/>
        <v>0</v>
      </c>
      <c r="K204" s="48">
        <f>J204-F204</f>
        <v>0</v>
      </c>
      <c r="L204" s="94" t="e">
        <f>K204/F204*100</f>
        <v>#DIV/0!</v>
      </c>
      <c r="M204" s="61">
        <f>(F204/$F$205*100)</f>
        <v>0</v>
      </c>
      <c r="N204" s="61">
        <f>(J204/$J$205*100)</f>
        <v>0</v>
      </c>
    </row>
    <row r="205" spans="1:14" ht="19.5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4453992944.710001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611364848.38999844</v>
      </c>
      <c r="L205" s="95">
        <f>K205/F205*100</f>
        <v>13.726219506389551</v>
      </c>
      <c r="M205" s="67">
        <f>SUM(M167:M204)</f>
        <v>99.999999999999943</v>
      </c>
      <c r="N205" s="67">
        <f>SUM(N168:N204)</f>
        <v>77.52095588684665</v>
      </c>
    </row>
    <row r="206" spans="1:14" x14ac:dyDescent="0.2">
      <c r="B206" s="81" t="s">
        <v>98</v>
      </c>
    </row>
    <row r="207" spans="1:14" x14ac:dyDescent="0.2">
      <c r="B207" s="81"/>
    </row>
    <row r="208" spans="1:14" x14ac:dyDescent="0.2">
      <c r="B208" s="81"/>
    </row>
    <row r="211" spans="1:14" ht="20.25" hidden="1" x14ac:dyDescent="0.3">
      <c r="A211" s="183" t="s">
        <v>42</v>
      </c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</row>
    <row r="212" spans="1:14" hidden="1" x14ac:dyDescent="0.2">
      <c r="A212" s="184" t="s">
        <v>59</v>
      </c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</row>
    <row r="213" spans="1:14" hidden="1" x14ac:dyDescent="0.2">
      <c r="A213" s="186" t="s">
        <v>133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</row>
    <row r="214" spans="1:14" hidden="1" x14ac:dyDescent="0.2">
      <c r="A214" s="184" t="s">
        <v>115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7" t="s">
        <v>33</v>
      </c>
      <c r="C216" s="187" t="s">
        <v>142</v>
      </c>
      <c r="D216" s="187"/>
      <c r="E216" s="187" t="s">
        <v>52</v>
      </c>
      <c r="F216" s="187"/>
      <c r="G216" s="187" t="s">
        <v>143</v>
      </c>
      <c r="H216" s="187"/>
      <c r="I216" s="187"/>
      <c r="J216" s="187"/>
      <c r="K216" s="187" t="s">
        <v>29</v>
      </c>
      <c r="L216" s="187"/>
      <c r="M216" s="187" t="s">
        <v>62</v>
      </c>
      <c r="N216" s="187"/>
    </row>
    <row r="217" spans="1:14" ht="30" hidden="1" customHeight="1" x14ac:dyDescent="0.2">
      <c r="A217" s="96"/>
      <c r="B217" s="187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/>
      <c r="D218" s="48"/>
      <c r="E218" s="82"/>
      <c r="F218" s="63">
        <f t="shared" ref="F218:F228" si="27">(C218+D218)</f>
        <v>0</v>
      </c>
      <c r="G218" s="48">
        <f>'PNC, Exon. &amp; no Exon.'!B245</f>
        <v>0</v>
      </c>
      <c r="H218" s="48">
        <f>'PNC, Exon. &amp; no Exon.'!C245</f>
        <v>0</v>
      </c>
      <c r="I218" s="82"/>
      <c r="J218" s="63">
        <f>(G218+H218)</f>
        <v>0</v>
      </c>
      <c r="K218" s="48">
        <f>J218-F218</f>
        <v>0</v>
      </c>
      <c r="L218" s="94" t="e">
        <f>K218/F218*100</f>
        <v>#DIV/0!</v>
      </c>
      <c r="M218" s="61" t="e">
        <f>(F218/$F$256*100)</f>
        <v>#DIV/0!</v>
      </c>
      <c r="N218" s="61" t="e">
        <f>(J218/$J$256*100)</f>
        <v>#DIV/0!</v>
      </c>
    </row>
    <row r="219" spans="1:14" ht="15.95" hidden="1" customHeight="1" x14ac:dyDescent="0.2">
      <c r="A219" s="98"/>
      <c r="B219" s="52" t="s">
        <v>86</v>
      </c>
      <c r="C219" s="48"/>
      <c r="D219" s="48"/>
      <c r="E219" s="82"/>
      <c r="F219" s="63">
        <f t="shared" si="27"/>
        <v>0</v>
      </c>
      <c r="G219" s="48">
        <f>'PNC, Exon. &amp; no Exon.'!B246</f>
        <v>0</v>
      </c>
      <c r="H219" s="48">
        <f>'PNC, Exon. &amp; no Exon.'!C246</f>
        <v>0</v>
      </c>
      <c r="I219" s="82"/>
      <c r="J219" s="63">
        <f t="shared" ref="J219:J254" si="28">(G219+H219)</f>
        <v>0</v>
      </c>
      <c r="K219" s="48">
        <f t="shared" ref="K219:K254" si="29">J219-F219</f>
        <v>0</v>
      </c>
      <c r="L219" s="94" t="e">
        <f t="shared" ref="L219:L254" si="30">K219/F219*100</f>
        <v>#DIV/0!</v>
      </c>
      <c r="M219" s="61" t="e">
        <f t="shared" ref="M219:M254" si="31">(F219/$F$256*100)</f>
        <v>#DIV/0!</v>
      </c>
      <c r="N219" s="61" t="e">
        <f t="shared" ref="N219:N254" si="32">(J219/$J$256*100)</f>
        <v>#DIV/0!</v>
      </c>
    </row>
    <row r="220" spans="1:14" ht="15.95" hidden="1" customHeight="1" x14ac:dyDescent="0.2">
      <c r="A220" s="98"/>
      <c r="B220" s="52" t="s">
        <v>101</v>
      </c>
      <c r="C220" s="48"/>
      <c r="D220" s="48"/>
      <c r="E220" s="82"/>
      <c r="F220" s="63">
        <f t="shared" si="27"/>
        <v>0</v>
      </c>
      <c r="G220" s="48">
        <f>'PNC, Exon. &amp; no Exon.'!B247</f>
        <v>0</v>
      </c>
      <c r="H220" s="48">
        <f>'PNC, Exon. &amp; no Exon.'!C247</f>
        <v>0</v>
      </c>
      <c r="I220" s="82"/>
      <c r="J220" s="63">
        <f t="shared" si="28"/>
        <v>0</v>
      </c>
      <c r="K220" s="48">
        <f t="shared" si="29"/>
        <v>0</v>
      </c>
      <c r="L220" s="94" t="e">
        <f t="shared" si="30"/>
        <v>#DIV/0!</v>
      </c>
      <c r="M220" s="61" t="e">
        <f t="shared" si="31"/>
        <v>#DIV/0!</v>
      </c>
      <c r="N220" s="61" t="e">
        <f t="shared" si="32"/>
        <v>#DIV/0!</v>
      </c>
    </row>
    <row r="221" spans="1:14" ht="15.95" hidden="1" customHeight="1" x14ac:dyDescent="0.2">
      <c r="A221" s="98"/>
      <c r="B221" s="52" t="s">
        <v>97</v>
      </c>
      <c r="C221" s="48"/>
      <c r="D221" s="48"/>
      <c r="E221" s="82"/>
      <c r="F221" s="63">
        <f t="shared" si="27"/>
        <v>0</v>
      </c>
      <c r="G221" s="48">
        <f>'PNC, Exon. &amp; no Exon.'!B248</f>
        <v>0</v>
      </c>
      <c r="H221" s="48">
        <f>'PNC, Exon. &amp; no Exon.'!C248</f>
        <v>0</v>
      </c>
      <c r="I221" s="82"/>
      <c r="J221" s="63">
        <f t="shared" si="28"/>
        <v>0</v>
      </c>
      <c r="K221" s="48">
        <f t="shared" si="29"/>
        <v>0</v>
      </c>
      <c r="L221" s="94" t="e">
        <f t="shared" si="30"/>
        <v>#DIV/0!</v>
      </c>
      <c r="M221" s="61" t="e">
        <f t="shared" si="31"/>
        <v>#DIV/0!</v>
      </c>
      <c r="N221" s="61" t="e">
        <f t="shared" si="32"/>
        <v>#DIV/0!</v>
      </c>
    </row>
    <row r="222" spans="1:14" ht="15.95" hidden="1" customHeight="1" x14ac:dyDescent="0.2">
      <c r="A222" s="98"/>
      <c r="B222" s="52" t="s">
        <v>92</v>
      </c>
      <c r="C222" s="48"/>
      <c r="D222" s="48"/>
      <c r="E222" s="82"/>
      <c r="F222" s="63">
        <f t="shared" si="27"/>
        <v>0</v>
      </c>
      <c r="G222" s="48">
        <f>'PNC, Exon. &amp; no Exon.'!B249</f>
        <v>0</v>
      </c>
      <c r="H222" s="48">
        <f>'PNC, Exon. &amp; no Exon.'!C249</f>
        <v>0</v>
      </c>
      <c r="I222" s="82"/>
      <c r="J222" s="63">
        <f t="shared" si="28"/>
        <v>0</v>
      </c>
      <c r="K222" s="48">
        <f t="shared" si="29"/>
        <v>0</v>
      </c>
      <c r="L222" s="94" t="e">
        <f t="shared" si="30"/>
        <v>#DIV/0!</v>
      </c>
      <c r="M222" s="61" t="e">
        <f t="shared" si="31"/>
        <v>#DIV/0!</v>
      </c>
      <c r="N222" s="61" t="e">
        <f t="shared" si="32"/>
        <v>#DIV/0!</v>
      </c>
    </row>
    <row r="223" spans="1:14" ht="15.95" hidden="1" customHeight="1" x14ac:dyDescent="0.2">
      <c r="A223" s="98"/>
      <c r="B223" s="52" t="s">
        <v>89</v>
      </c>
      <c r="C223" s="48"/>
      <c r="D223" s="48"/>
      <c r="E223" s="82"/>
      <c r="F223" s="63">
        <f t="shared" si="27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28"/>
        <v>0</v>
      </c>
      <c r="K223" s="48">
        <f t="shared" si="29"/>
        <v>0</v>
      </c>
      <c r="L223" s="94" t="e">
        <f t="shared" si="30"/>
        <v>#DIV/0!</v>
      </c>
      <c r="M223" s="61" t="e">
        <f t="shared" si="31"/>
        <v>#DIV/0!</v>
      </c>
      <c r="N223" s="61" t="e">
        <f t="shared" si="32"/>
        <v>#DIV/0!</v>
      </c>
    </row>
    <row r="224" spans="1:14" ht="15.95" hidden="1" customHeight="1" x14ac:dyDescent="0.2">
      <c r="A224" s="98"/>
      <c r="B224" s="52" t="s">
        <v>94</v>
      </c>
      <c r="C224" s="48"/>
      <c r="D224" s="48"/>
      <c r="E224" s="82"/>
      <c r="F224" s="63">
        <f t="shared" si="27"/>
        <v>0</v>
      </c>
      <c r="G224" s="48">
        <f>'PNC, Exon. &amp; no Exon.'!B251</f>
        <v>0</v>
      </c>
      <c r="H224" s="48">
        <f>'PNC, Exon. &amp; no Exon.'!C251</f>
        <v>0</v>
      </c>
      <c r="I224" s="82"/>
      <c r="J224" s="63">
        <f t="shared" si="28"/>
        <v>0</v>
      </c>
      <c r="K224" s="48">
        <f t="shared" si="29"/>
        <v>0</v>
      </c>
      <c r="L224" s="94" t="e">
        <f t="shared" si="30"/>
        <v>#DIV/0!</v>
      </c>
      <c r="M224" s="61" t="e">
        <f t="shared" si="31"/>
        <v>#DIV/0!</v>
      </c>
      <c r="N224" s="61" t="e">
        <f t="shared" si="32"/>
        <v>#DIV/0!</v>
      </c>
    </row>
    <row r="225" spans="1:14" ht="15.95" hidden="1" customHeight="1" x14ac:dyDescent="0.2">
      <c r="A225" s="98"/>
      <c r="B225" s="52" t="s">
        <v>90</v>
      </c>
      <c r="C225" s="48"/>
      <c r="D225" s="48"/>
      <c r="E225" s="82"/>
      <c r="F225" s="63">
        <f t="shared" si="27"/>
        <v>0</v>
      </c>
      <c r="G225" s="48">
        <f>'PNC, Exon. &amp; no Exon.'!B252</f>
        <v>0</v>
      </c>
      <c r="H225" s="48">
        <f>'PNC, Exon. &amp; no Exon.'!C252</f>
        <v>0</v>
      </c>
      <c r="I225" s="82"/>
      <c r="J225" s="63">
        <f t="shared" si="28"/>
        <v>0</v>
      </c>
      <c r="K225" s="48">
        <f t="shared" si="29"/>
        <v>0</v>
      </c>
      <c r="L225" s="94" t="e">
        <f t="shared" si="30"/>
        <v>#DIV/0!</v>
      </c>
      <c r="M225" s="61" t="e">
        <f t="shared" si="31"/>
        <v>#DIV/0!</v>
      </c>
      <c r="N225" s="61" t="e">
        <f t="shared" si="32"/>
        <v>#DIV/0!</v>
      </c>
    </row>
    <row r="226" spans="1:14" ht="15.95" hidden="1" customHeight="1" x14ac:dyDescent="0.2">
      <c r="A226" s="98"/>
      <c r="B226" s="52" t="s">
        <v>78</v>
      </c>
      <c r="C226" s="48"/>
      <c r="D226" s="48"/>
      <c r="E226" s="84"/>
      <c r="F226" s="63">
        <f t="shared" si="27"/>
        <v>0</v>
      </c>
      <c r="G226" s="48">
        <f>'PNC, Exon. &amp; no Exon.'!B253</f>
        <v>0</v>
      </c>
      <c r="H226" s="48">
        <f>'PNC, Exon. &amp; no Exon.'!C253</f>
        <v>0</v>
      </c>
      <c r="I226" s="82"/>
      <c r="J226" s="63">
        <f t="shared" si="28"/>
        <v>0</v>
      </c>
      <c r="K226" s="48">
        <f t="shared" si="29"/>
        <v>0</v>
      </c>
      <c r="L226" s="94" t="e">
        <f t="shared" si="30"/>
        <v>#DIV/0!</v>
      </c>
      <c r="M226" s="61" t="e">
        <f t="shared" si="31"/>
        <v>#DIV/0!</v>
      </c>
      <c r="N226" s="61" t="e">
        <f t="shared" si="32"/>
        <v>#DIV/0!</v>
      </c>
    </row>
    <row r="227" spans="1:14" ht="15.95" hidden="1" customHeight="1" x14ac:dyDescent="0.2">
      <c r="A227" s="98"/>
      <c r="B227" s="52" t="s">
        <v>96</v>
      </c>
      <c r="C227" s="48"/>
      <c r="D227" s="48"/>
      <c r="E227" s="84"/>
      <c r="F227" s="63">
        <f t="shared" si="27"/>
        <v>0</v>
      </c>
      <c r="G227" s="48">
        <f>'PNC, Exon. &amp; no Exon.'!B254</f>
        <v>0</v>
      </c>
      <c r="H227" s="48">
        <f>'PNC, Exon. &amp; no Exon.'!C254</f>
        <v>0</v>
      </c>
      <c r="I227" s="82"/>
      <c r="J227" s="63">
        <f t="shared" si="28"/>
        <v>0</v>
      </c>
      <c r="K227" s="48">
        <f t="shared" si="29"/>
        <v>0</v>
      </c>
      <c r="L227" s="94" t="e">
        <f t="shared" si="30"/>
        <v>#DIV/0!</v>
      </c>
      <c r="M227" s="61" t="e">
        <f t="shared" si="31"/>
        <v>#DIV/0!</v>
      </c>
      <c r="N227" s="61" t="e">
        <f t="shared" si="32"/>
        <v>#DIV/0!</v>
      </c>
    </row>
    <row r="228" spans="1:14" ht="15.95" hidden="1" customHeight="1" x14ac:dyDescent="0.2">
      <c r="A228" s="11"/>
      <c r="B228" s="52" t="s">
        <v>100</v>
      </c>
      <c r="C228" s="48"/>
      <c r="D228" s="48"/>
      <c r="E228" s="84"/>
      <c r="F228" s="63">
        <f t="shared" si="27"/>
        <v>0</v>
      </c>
      <c r="G228" s="48">
        <f>'PNC, Exon. &amp; no Exon.'!B255</f>
        <v>0</v>
      </c>
      <c r="H228" s="48">
        <f>'PNC, Exon. &amp; no Exon.'!C255</f>
        <v>0</v>
      </c>
      <c r="I228" s="82"/>
      <c r="J228" s="63">
        <f t="shared" si="28"/>
        <v>0</v>
      </c>
      <c r="K228" s="48">
        <f t="shared" si="29"/>
        <v>0</v>
      </c>
      <c r="L228" s="94" t="e">
        <f t="shared" si="30"/>
        <v>#DIV/0!</v>
      </c>
      <c r="M228" s="61" t="e">
        <f t="shared" si="31"/>
        <v>#DIV/0!</v>
      </c>
      <c r="N228" s="61" t="e">
        <f t="shared" si="32"/>
        <v>#DIV/0!</v>
      </c>
    </row>
    <row r="229" spans="1:14" ht="15.95" hidden="1" customHeight="1" x14ac:dyDescent="0.2">
      <c r="A229" s="11"/>
      <c r="B229" s="52" t="s">
        <v>83</v>
      </c>
      <c r="C229" s="48"/>
      <c r="D229" s="48"/>
      <c r="E229" s="84"/>
      <c r="F229" s="63">
        <f t="shared" ref="F229:F247" si="33">(C229+D229)</f>
        <v>0</v>
      </c>
      <c r="G229" s="48">
        <f>'PNC, Exon. &amp; no Exon.'!B256</f>
        <v>0</v>
      </c>
      <c r="H229" s="48">
        <f>'PNC, Exon. &amp; no Exon.'!C256</f>
        <v>0</v>
      </c>
      <c r="I229" s="82"/>
      <c r="J229" s="63">
        <f t="shared" si="28"/>
        <v>0</v>
      </c>
      <c r="K229" s="48">
        <f t="shared" si="29"/>
        <v>0</v>
      </c>
      <c r="L229" s="94" t="e">
        <f t="shared" si="30"/>
        <v>#DIV/0!</v>
      </c>
      <c r="M229" s="61" t="e">
        <f t="shared" si="31"/>
        <v>#DIV/0!</v>
      </c>
      <c r="N229" s="61" t="e">
        <f t="shared" si="32"/>
        <v>#DIV/0!</v>
      </c>
    </row>
    <row r="230" spans="1:14" ht="15.95" hidden="1" customHeight="1" x14ac:dyDescent="0.2">
      <c r="A230" s="11"/>
      <c r="B230" s="52" t="s">
        <v>85</v>
      </c>
      <c r="C230" s="48"/>
      <c r="D230" s="48"/>
      <c r="E230" s="82"/>
      <c r="F230" s="63">
        <f t="shared" si="33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28"/>
        <v>0</v>
      </c>
      <c r="K230" s="48">
        <f t="shared" si="29"/>
        <v>0</v>
      </c>
      <c r="L230" s="94" t="e">
        <f t="shared" si="30"/>
        <v>#DIV/0!</v>
      </c>
      <c r="M230" s="61" t="e">
        <f t="shared" si="31"/>
        <v>#DIV/0!</v>
      </c>
      <c r="N230" s="61" t="e">
        <f t="shared" si="32"/>
        <v>#DIV/0!</v>
      </c>
    </row>
    <row r="231" spans="1:14" ht="15.95" hidden="1" customHeight="1" x14ac:dyDescent="0.2">
      <c r="A231" s="11"/>
      <c r="B231" s="52" t="s">
        <v>81</v>
      </c>
      <c r="C231" s="48"/>
      <c r="D231" s="48"/>
      <c r="E231" s="84"/>
      <c r="F231" s="63">
        <f t="shared" si="33"/>
        <v>0</v>
      </c>
      <c r="G231" s="48">
        <f>'PNC, Exon. &amp; no Exon.'!B258</f>
        <v>0</v>
      </c>
      <c r="H231" s="48">
        <f>'PNC, Exon. &amp; no Exon.'!C258</f>
        <v>0</v>
      </c>
      <c r="I231" s="82"/>
      <c r="J231" s="63">
        <f t="shared" si="28"/>
        <v>0</v>
      </c>
      <c r="K231" s="48">
        <f t="shared" si="29"/>
        <v>0</v>
      </c>
      <c r="L231" s="94" t="e">
        <f t="shared" si="30"/>
        <v>#DIV/0!</v>
      </c>
      <c r="M231" s="61" t="e">
        <f t="shared" si="31"/>
        <v>#DIV/0!</v>
      </c>
      <c r="N231" s="61" t="e">
        <f t="shared" si="32"/>
        <v>#DIV/0!</v>
      </c>
    </row>
    <row r="232" spans="1:14" ht="15.95" hidden="1" customHeight="1" x14ac:dyDescent="0.2">
      <c r="A232" s="11"/>
      <c r="B232" s="52" t="s">
        <v>80</v>
      </c>
      <c r="C232" s="48"/>
      <c r="D232" s="48"/>
      <c r="E232" s="82"/>
      <c r="F232" s="63">
        <f t="shared" si="33"/>
        <v>0</v>
      </c>
      <c r="G232" s="48">
        <f>'PNC, Exon. &amp; no Exon.'!B259</f>
        <v>0</v>
      </c>
      <c r="H232" s="48">
        <f>'PNC, Exon. &amp; no Exon.'!C259</f>
        <v>0</v>
      </c>
      <c r="I232" s="82"/>
      <c r="J232" s="63">
        <f t="shared" si="28"/>
        <v>0</v>
      </c>
      <c r="K232" s="48">
        <f t="shared" si="29"/>
        <v>0</v>
      </c>
      <c r="L232" s="94" t="e">
        <f t="shared" si="30"/>
        <v>#DIV/0!</v>
      </c>
      <c r="M232" s="61" t="e">
        <f t="shared" si="31"/>
        <v>#DIV/0!</v>
      </c>
      <c r="N232" s="61" t="e">
        <f t="shared" si="32"/>
        <v>#DIV/0!</v>
      </c>
    </row>
    <row r="233" spans="1:14" ht="15.95" hidden="1" customHeight="1" x14ac:dyDescent="0.2">
      <c r="A233" s="11"/>
      <c r="B233" s="52" t="s">
        <v>109</v>
      </c>
      <c r="C233" s="48"/>
      <c r="D233" s="48"/>
      <c r="E233" s="82"/>
      <c r="F233" s="63">
        <f t="shared" si="33"/>
        <v>0</v>
      </c>
      <c r="G233" s="48">
        <f>'PNC, Exon. &amp; no Exon.'!B260</f>
        <v>0</v>
      </c>
      <c r="H233" s="48">
        <f>'PNC, Exon. &amp; no Exon.'!C260</f>
        <v>0</v>
      </c>
      <c r="I233" s="82"/>
      <c r="J233" s="63">
        <f t="shared" si="28"/>
        <v>0</v>
      </c>
      <c r="K233" s="48">
        <f t="shared" si="29"/>
        <v>0</v>
      </c>
      <c r="L233" s="94" t="e">
        <f t="shared" si="30"/>
        <v>#DIV/0!</v>
      </c>
      <c r="M233" s="61" t="e">
        <f t="shared" si="31"/>
        <v>#DIV/0!</v>
      </c>
      <c r="N233" s="61" t="e">
        <f t="shared" si="32"/>
        <v>#DIV/0!</v>
      </c>
    </row>
    <row r="234" spans="1:14" ht="15.95" hidden="1" customHeight="1" x14ac:dyDescent="0.2">
      <c r="A234" s="11"/>
      <c r="B234" s="52" t="s">
        <v>79</v>
      </c>
      <c r="C234" s="48"/>
      <c r="D234" s="48"/>
      <c r="E234" s="82"/>
      <c r="F234" s="63">
        <f t="shared" si="33"/>
        <v>0</v>
      </c>
      <c r="G234" s="48">
        <f>'PNC, Exon. &amp; no Exon.'!B261</f>
        <v>0</v>
      </c>
      <c r="H234" s="48">
        <f>'PNC, Exon. &amp; no Exon.'!C261</f>
        <v>0</v>
      </c>
      <c r="I234" s="82"/>
      <c r="J234" s="63">
        <f t="shared" si="28"/>
        <v>0</v>
      </c>
      <c r="K234" s="48">
        <f t="shared" si="29"/>
        <v>0</v>
      </c>
      <c r="L234" s="94" t="e">
        <f t="shared" si="30"/>
        <v>#DIV/0!</v>
      </c>
      <c r="M234" s="61" t="e">
        <f t="shared" si="31"/>
        <v>#DIV/0!</v>
      </c>
      <c r="N234" s="61" t="e">
        <f t="shared" si="32"/>
        <v>#DIV/0!</v>
      </c>
    </row>
    <row r="235" spans="1:14" ht="15.95" hidden="1" customHeight="1" x14ac:dyDescent="0.2">
      <c r="A235" s="11"/>
      <c r="B235" s="52" t="s">
        <v>84</v>
      </c>
      <c r="C235" s="48"/>
      <c r="D235" s="48"/>
      <c r="E235" s="82"/>
      <c r="F235" s="63">
        <f t="shared" si="33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28"/>
        <v>0</v>
      </c>
      <c r="K235" s="48">
        <f t="shared" si="29"/>
        <v>0</v>
      </c>
      <c r="L235" s="94" t="e">
        <f t="shared" si="30"/>
        <v>#DIV/0!</v>
      </c>
      <c r="M235" s="61" t="e">
        <f t="shared" si="31"/>
        <v>#DIV/0!</v>
      </c>
      <c r="N235" s="61" t="e">
        <f t="shared" si="32"/>
        <v>#DIV/0!</v>
      </c>
    </row>
    <row r="236" spans="1:14" ht="15.95" hidden="1" customHeight="1" x14ac:dyDescent="0.2">
      <c r="A236" s="11"/>
      <c r="B236" s="52" t="s">
        <v>102</v>
      </c>
      <c r="C236" s="48"/>
      <c r="D236" s="48"/>
      <c r="E236" s="82"/>
      <c r="F236" s="63">
        <f t="shared" si="33"/>
        <v>0</v>
      </c>
      <c r="G236" s="48">
        <f>'PNC, Exon. &amp; no Exon.'!B263</f>
        <v>0</v>
      </c>
      <c r="H236" s="48">
        <f>'PNC, Exon. &amp; no Exon.'!C263</f>
        <v>0</v>
      </c>
      <c r="I236" s="82"/>
      <c r="J236" s="63">
        <f t="shared" si="28"/>
        <v>0</v>
      </c>
      <c r="K236" s="48">
        <f t="shared" si="29"/>
        <v>0</v>
      </c>
      <c r="L236" s="94" t="e">
        <f t="shared" si="30"/>
        <v>#DIV/0!</v>
      </c>
      <c r="M236" s="61" t="e">
        <f t="shared" si="31"/>
        <v>#DIV/0!</v>
      </c>
      <c r="N236" s="61" t="e">
        <f t="shared" si="32"/>
        <v>#DIV/0!</v>
      </c>
    </row>
    <row r="237" spans="1:14" ht="15.95" hidden="1" customHeight="1" x14ac:dyDescent="0.2">
      <c r="A237" s="11"/>
      <c r="B237" s="52" t="s">
        <v>93</v>
      </c>
      <c r="C237" s="48"/>
      <c r="D237" s="48"/>
      <c r="E237" s="84"/>
      <c r="F237" s="63">
        <f t="shared" si="33"/>
        <v>0</v>
      </c>
      <c r="G237" s="48">
        <f>'PNC, Exon. &amp; no Exon.'!B264</f>
        <v>0</v>
      </c>
      <c r="H237" s="48">
        <f>'PNC, Exon. &amp; no Exon.'!C264</f>
        <v>0</v>
      </c>
      <c r="I237" s="82"/>
      <c r="J237" s="63">
        <f t="shared" si="28"/>
        <v>0</v>
      </c>
      <c r="K237" s="48">
        <f t="shared" si="29"/>
        <v>0</v>
      </c>
      <c r="L237" s="94" t="e">
        <f t="shared" si="30"/>
        <v>#DIV/0!</v>
      </c>
      <c r="M237" s="61" t="e">
        <f t="shared" si="31"/>
        <v>#DIV/0!</v>
      </c>
      <c r="N237" s="61" t="e">
        <f t="shared" si="32"/>
        <v>#DIV/0!</v>
      </c>
    </row>
    <row r="238" spans="1:14" ht="15.95" hidden="1" customHeight="1" x14ac:dyDescent="0.2">
      <c r="A238" s="11"/>
      <c r="B238" s="52" t="s">
        <v>103</v>
      </c>
      <c r="C238" s="48"/>
      <c r="D238" s="48"/>
      <c r="E238" s="84"/>
      <c r="F238" s="63">
        <f t="shared" si="33"/>
        <v>0</v>
      </c>
      <c r="G238" s="48">
        <f>'PNC, Exon. &amp; no Exon.'!B265</f>
        <v>0</v>
      </c>
      <c r="H238" s="48">
        <f>'PNC, Exon. &amp; no Exon.'!C265</f>
        <v>0</v>
      </c>
      <c r="I238" s="82"/>
      <c r="J238" s="63">
        <f t="shared" si="28"/>
        <v>0</v>
      </c>
      <c r="K238" s="48">
        <f t="shared" si="29"/>
        <v>0</v>
      </c>
      <c r="L238" s="94" t="e">
        <f t="shared" si="30"/>
        <v>#DIV/0!</v>
      </c>
      <c r="M238" s="61" t="e">
        <f t="shared" si="31"/>
        <v>#DIV/0!</v>
      </c>
      <c r="N238" s="61" t="e">
        <f t="shared" si="32"/>
        <v>#DIV/0!</v>
      </c>
    </row>
    <row r="239" spans="1:14" ht="15.95" hidden="1" customHeight="1" x14ac:dyDescent="0.2">
      <c r="A239" s="11"/>
      <c r="B239" s="51" t="s">
        <v>117</v>
      </c>
      <c r="C239" s="48"/>
      <c r="D239" s="48"/>
      <c r="E239" s="84"/>
      <c r="F239" s="63">
        <f t="shared" si="33"/>
        <v>0</v>
      </c>
      <c r="G239" s="48">
        <f>'PNC, Exon. &amp; no Exon.'!B266</f>
        <v>0</v>
      </c>
      <c r="H239" s="48">
        <f>'PNC, Exon. &amp; no Exon.'!C266</f>
        <v>0</v>
      </c>
      <c r="I239" s="82"/>
      <c r="J239" s="63">
        <f t="shared" si="28"/>
        <v>0</v>
      </c>
      <c r="K239" s="48">
        <f t="shared" si="29"/>
        <v>0</v>
      </c>
      <c r="L239" s="94" t="e">
        <f t="shared" si="30"/>
        <v>#DIV/0!</v>
      </c>
      <c r="M239" s="61" t="e">
        <f t="shared" si="31"/>
        <v>#DIV/0!</v>
      </c>
      <c r="N239" s="61" t="e">
        <f t="shared" si="32"/>
        <v>#DIV/0!</v>
      </c>
    </row>
    <row r="240" spans="1:14" ht="15.95" hidden="1" customHeight="1" x14ac:dyDescent="0.2">
      <c r="A240" s="11"/>
      <c r="B240" s="52" t="s">
        <v>108</v>
      </c>
      <c r="C240" s="48"/>
      <c r="D240" s="48"/>
      <c r="E240" s="82"/>
      <c r="F240" s="63">
        <f t="shared" si="33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28"/>
        <v>0</v>
      </c>
      <c r="K240" s="48">
        <f t="shared" si="29"/>
        <v>0</v>
      </c>
      <c r="L240" s="94" t="e">
        <f t="shared" si="30"/>
        <v>#DIV/0!</v>
      </c>
      <c r="M240" s="61" t="e">
        <f t="shared" si="31"/>
        <v>#DIV/0!</v>
      </c>
      <c r="N240" s="61" t="e">
        <f t="shared" si="32"/>
        <v>#DIV/0!</v>
      </c>
    </row>
    <row r="241" spans="1:14" ht="15.95" hidden="1" customHeight="1" x14ac:dyDescent="0.2">
      <c r="A241" s="11"/>
      <c r="B241" s="52" t="s">
        <v>82</v>
      </c>
      <c r="C241" s="48"/>
      <c r="D241" s="48"/>
      <c r="E241" s="84"/>
      <c r="F241" s="63">
        <f t="shared" si="33"/>
        <v>0</v>
      </c>
      <c r="G241" s="48">
        <f>'PNC, Exon. &amp; no Exon.'!B268</f>
        <v>0</v>
      </c>
      <c r="H241" s="48">
        <f>'PNC, Exon. &amp; no Exon.'!C268</f>
        <v>0</v>
      </c>
      <c r="I241" s="82"/>
      <c r="J241" s="63">
        <f t="shared" si="28"/>
        <v>0</v>
      </c>
      <c r="K241" s="48">
        <f t="shared" si="29"/>
        <v>0</v>
      </c>
      <c r="L241" s="94" t="e">
        <f t="shared" si="30"/>
        <v>#DIV/0!</v>
      </c>
      <c r="M241" s="61" t="e">
        <f t="shared" si="31"/>
        <v>#DIV/0!</v>
      </c>
      <c r="N241" s="61" t="e">
        <f t="shared" si="32"/>
        <v>#DIV/0!</v>
      </c>
    </row>
    <row r="242" spans="1:14" ht="15.95" hidden="1" customHeight="1" x14ac:dyDescent="0.2">
      <c r="A242" s="11"/>
      <c r="B242" s="52" t="s">
        <v>106</v>
      </c>
      <c r="C242" s="48"/>
      <c r="D242" s="48"/>
      <c r="E242" s="82"/>
      <c r="F242" s="63">
        <f t="shared" si="33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28"/>
        <v>0</v>
      </c>
      <c r="K242" s="48">
        <f t="shared" si="29"/>
        <v>0</v>
      </c>
      <c r="L242" s="94" t="e">
        <f t="shared" si="30"/>
        <v>#DIV/0!</v>
      </c>
      <c r="M242" s="61" t="e">
        <f t="shared" si="31"/>
        <v>#DIV/0!</v>
      </c>
      <c r="N242" s="61" t="e">
        <f t="shared" si="32"/>
        <v>#DIV/0!</v>
      </c>
    </row>
    <row r="243" spans="1:14" ht="15.95" hidden="1" customHeight="1" x14ac:dyDescent="0.2">
      <c r="A243" s="11"/>
      <c r="B243" s="52" t="s">
        <v>116</v>
      </c>
      <c r="C243" s="48"/>
      <c r="D243" s="48"/>
      <c r="E243" s="82"/>
      <c r="F243" s="63">
        <f t="shared" si="33"/>
        <v>0</v>
      </c>
      <c r="G243" s="48">
        <f>'PNC, Exon. &amp; no Exon.'!B270</f>
        <v>0</v>
      </c>
      <c r="H243" s="48">
        <f>'PNC, Exon. &amp; no Exon.'!C270</f>
        <v>0</v>
      </c>
      <c r="I243" s="82"/>
      <c r="J243" s="63">
        <f t="shared" si="28"/>
        <v>0</v>
      </c>
      <c r="K243" s="48">
        <f t="shared" si="29"/>
        <v>0</v>
      </c>
      <c r="L243" s="94" t="e">
        <f t="shared" si="30"/>
        <v>#DIV/0!</v>
      </c>
      <c r="M243" s="61" t="e">
        <f t="shared" si="31"/>
        <v>#DIV/0!</v>
      </c>
      <c r="N243" s="61" t="e">
        <f t="shared" si="32"/>
        <v>#DIV/0!</v>
      </c>
    </row>
    <row r="244" spans="1:14" ht="15.95" hidden="1" customHeight="1" x14ac:dyDescent="0.2">
      <c r="A244" s="11"/>
      <c r="B244" s="52" t="s">
        <v>118</v>
      </c>
      <c r="C244" s="48"/>
      <c r="D244" s="48"/>
      <c r="E244" s="82"/>
      <c r="F244" s="63">
        <f t="shared" si="33"/>
        <v>0</v>
      </c>
      <c r="G244" s="48">
        <f>'PNC, Exon. &amp; no Exon.'!B271</f>
        <v>0</v>
      </c>
      <c r="H244" s="48">
        <f>'PNC, Exon. &amp; no Exon.'!C271</f>
        <v>0</v>
      </c>
      <c r="I244" s="82"/>
      <c r="J244" s="63">
        <f t="shared" si="28"/>
        <v>0</v>
      </c>
      <c r="K244" s="48">
        <f t="shared" si="29"/>
        <v>0</v>
      </c>
      <c r="L244" s="94" t="e">
        <f t="shared" si="30"/>
        <v>#DIV/0!</v>
      </c>
      <c r="M244" s="61" t="e">
        <f t="shared" si="31"/>
        <v>#DIV/0!</v>
      </c>
      <c r="N244" s="61" t="e">
        <f t="shared" si="32"/>
        <v>#DIV/0!</v>
      </c>
    </row>
    <row r="245" spans="1:14" ht="15.95" hidden="1" customHeight="1" x14ac:dyDescent="0.2">
      <c r="A245" s="11"/>
      <c r="B245" s="52" t="s">
        <v>121</v>
      </c>
      <c r="C245" s="48"/>
      <c r="D245" s="48"/>
      <c r="E245" s="82"/>
      <c r="F245" s="63">
        <f t="shared" si="33"/>
        <v>0</v>
      </c>
      <c r="G245" s="48">
        <f>'PNC, Exon. &amp; no Exon.'!B272</f>
        <v>0</v>
      </c>
      <c r="H245" s="48">
        <f>'PNC, Exon. &amp; no Exon.'!C272</f>
        <v>0</v>
      </c>
      <c r="I245" s="82"/>
      <c r="J245" s="63">
        <f t="shared" si="28"/>
        <v>0</v>
      </c>
      <c r="K245" s="48">
        <f t="shared" si="29"/>
        <v>0</v>
      </c>
      <c r="L245" s="94" t="e">
        <f t="shared" si="30"/>
        <v>#DIV/0!</v>
      </c>
      <c r="M245" s="61" t="e">
        <f t="shared" si="31"/>
        <v>#DIV/0!</v>
      </c>
      <c r="N245" s="61" t="e">
        <f t="shared" si="32"/>
        <v>#DIV/0!</v>
      </c>
    </row>
    <row r="246" spans="1:14" ht="15.95" hidden="1" customHeight="1" x14ac:dyDescent="0.2">
      <c r="A246" s="11"/>
      <c r="B246" s="52" t="s">
        <v>99</v>
      </c>
      <c r="C246" s="48"/>
      <c r="D246" s="48"/>
      <c r="E246" s="82"/>
      <c r="F246" s="63">
        <f t="shared" si="33"/>
        <v>0</v>
      </c>
      <c r="G246" s="48">
        <f>'PNC, Exon. &amp; no Exon.'!B273</f>
        <v>0</v>
      </c>
      <c r="H246" s="48">
        <f>'PNC, Exon. &amp; no Exon.'!C273</f>
        <v>0</v>
      </c>
      <c r="I246" s="82"/>
      <c r="J246" s="63">
        <f t="shared" si="28"/>
        <v>0</v>
      </c>
      <c r="K246" s="48">
        <f t="shared" si="29"/>
        <v>0</v>
      </c>
      <c r="L246" s="94" t="e">
        <f t="shared" si="30"/>
        <v>#DIV/0!</v>
      </c>
      <c r="M246" s="61" t="e">
        <f t="shared" si="31"/>
        <v>#DIV/0!</v>
      </c>
      <c r="N246" s="61" t="e">
        <f t="shared" si="32"/>
        <v>#DIV/0!</v>
      </c>
    </row>
    <row r="247" spans="1:14" ht="15.95" hidden="1" customHeight="1" x14ac:dyDescent="0.2">
      <c r="A247" s="11"/>
      <c r="B247" s="52" t="s">
        <v>104</v>
      </c>
      <c r="C247" s="48"/>
      <c r="D247" s="48"/>
      <c r="E247" s="82"/>
      <c r="F247" s="63">
        <f t="shared" si="33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28"/>
        <v>0</v>
      </c>
      <c r="K247" s="48">
        <f t="shared" si="29"/>
        <v>0</v>
      </c>
      <c r="L247" s="94" t="e">
        <f t="shared" si="30"/>
        <v>#DIV/0!</v>
      </c>
      <c r="M247" s="61" t="e">
        <f t="shared" si="31"/>
        <v>#DIV/0!</v>
      </c>
      <c r="N247" s="61" t="e">
        <f t="shared" si="32"/>
        <v>#DIV/0!</v>
      </c>
    </row>
    <row r="248" spans="1:14" ht="15.95" hidden="1" customHeight="1" x14ac:dyDescent="0.2">
      <c r="A248" s="11"/>
      <c r="B248" s="51" t="s">
        <v>111</v>
      </c>
      <c r="C248" s="48"/>
      <c r="D248" s="48"/>
      <c r="E248" s="82"/>
      <c r="F248" s="63">
        <f t="shared" ref="F248:F254" si="34">(C248+D248)</f>
        <v>0</v>
      </c>
      <c r="G248" s="48">
        <f>'PNC, Exon. &amp; no Exon.'!B275</f>
        <v>0</v>
      </c>
      <c r="H248" s="48">
        <f>'PNC, Exon. &amp; no Exon.'!C275</f>
        <v>0</v>
      </c>
      <c r="I248" s="82"/>
      <c r="J248" s="63">
        <f t="shared" si="28"/>
        <v>0</v>
      </c>
      <c r="K248" s="48">
        <f t="shared" si="29"/>
        <v>0</v>
      </c>
      <c r="L248" s="94" t="e">
        <f t="shared" si="30"/>
        <v>#DIV/0!</v>
      </c>
      <c r="M248" s="61" t="e">
        <f t="shared" si="31"/>
        <v>#DIV/0!</v>
      </c>
      <c r="N248" s="61" t="e">
        <f t="shared" si="32"/>
        <v>#DIV/0!</v>
      </c>
    </row>
    <row r="249" spans="1:14" ht="15.95" hidden="1" customHeight="1" x14ac:dyDescent="0.2">
      <c r="A249" s="11"/>
      <c r="B249" s="52" t="s">
        <v>119</v>
      </c>
      <c r="C249" s="48"/>
      <c r="D249" s="48"/>
      <c r="E249" s="84"/>
      <c r="F249" s="63">
        <f t="shared" si="34"/>
        <v>0</v>
      </c>
      <c r="G249" s="48">
        <f>'PNC, Exon. &amp; no Exon.'!B276</f>
        <v>0</v>
      </c>
      <c r="H249" s="48">
        <f>'PNC, Exon. &amp; no Exon.'!C276</f>
        <v>0</v>
      </c>
      <c r="I249" s="82"/>
      <c r="J249" s="63">
        <f t="shared" si="28"/>
        <v>0</v>
      </c>
      <c r="K249" s="48">
        <f t="shared" si="29"/>
        <v>0</v>
      </c>
      <c r="L249" s="94" t="e">
        <f t="shared" si="30"/>
        <v>#DIV/0!</v>
      </c>
      <c r="M249" s="61" t="e">
        <f t="shared" si="31"/>
        <v>#DIV/0!</v>
      </c>
      <c r="N249" s="61" t="e">
        <f t="shared" si="32"/>
        <v>#DIV/0!</v>
      </c>
    </row>
    <row r="250" spans="1:14" ht="15.95" hidden="1" customHeight="1" x14ac:dyDescent="0.2">
      <c r="A250" s="11"/>
      <c r="B250" s="52" t="s">
        <v>120</v>
      </c>
      <c r="C250" s="48"/>
      <c r="D250" s="48"/>
      <c r="E250" s="84"/>
      <c r="F250" s="63">
        <f t="shared" si="34"/>
        <v>0</v>
      </c>
      <c r="G250" s="48">
        <f>'PNC, Exon. &amp; no Exon.'!B277</f>
        <v>0</v>
      </c>
      <c r="H250" s="48">
        <f>'PNC, Exon. &amp; no Exon.'!C277</f>
        <v>0</v>
      </c>
      <c r="I250" s="82"/>
      <c r="J250" s="63">
        <f t="shared" si="28"/>
        <v>0</v>
      </c>
      <c r="K250" s="48">
        <f t="shared" si="29"/>
        <v>0</v>
      </c>
      <c r="L250" s="94" t="e">
        <f t="shared" si="30"/>
        <v>#DIV/0!</v>
      </c>
      <c r="M250" s="61" t="e">
        <f t="shared" si="31"/>
        <v>#DIV/0!</v>
      </c>
      <c r="N250" s="61" t="e">
        <f t="shared" si="32"/>
        <v>#DIV/0!</v>
      </c>
    </row>
    <row r="251" spans="1:14" ht="15.95" hidden="1" customHeight="1" x14ac:dyDescent="0.2">
      <c r="A251" s="11"/>
      <c r="B251" s="52" t="s">
        <v>122</v>
      </c>
      <c r="C251" s="48"/>
      <c r="D251" s="48"/>
      <c r="E251" s="84"/>
      <c r="F251" s="63">
        <f t="shared" si="34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28"/>
        <v>0</v>
      </c>
      <c r="K251" s="48">
        <f t="shared" si="29"/>
        <v>0</v>
      </c>
      <c r="L251" s="94" t="e">
        <f t="shared" si="30"/>
        <v>#DIV/0!</v>
      </c>
      <c r="M251" s="61" t="e">
        <f t="shared" si="31"/>
        <v>#DIV/0!</v>
      </c>
      <c r="N251" s="61" t="e">
        <f t="shared" si="32"/>
        <v>#DIV/0!</v>
      </c>
    </row>
    <row r="252" spans="1:14" ht="15.95" hidden="1" customHeight="1" x14ac:dyDescent="0.2">
      <c r="A252" s="11"/>
      <c r="B252" s="52" t="s">
        <v>88</v>
      </c>
      <c r="C252" s="48"/>
      <c r="D252" s="48"/>
      <c r="E252" s="84"/>
      <c r="F252" s="63">
        <f t="shared" si="34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28"/>
        <v>0</v>
      </c>
      <c r="K252" s="48">
        <f t="shared" si="29"/>
        <v>0</v>
      </c>
      <c r="L252" s="94" t="e">
        <f t="shared" si="30"/>
        <v>#DIV/0!</v>
      </c>
      <c r="M252" s="61" t="e">
        <f t="shared" si="31"/>
        <v>#DIV/0!</v>
      </c>
      <c r="N252" s="61" t="e">
        <f t="shared" si="32"/>
        <v>#DIV/0!</v>
      </c>
    </row>
    <row r="253" spans="1:14" ht="15.95" hidden="1" customHeight="1" x14ac:dyDescent="0.2">
      <c r="A253" s="11"/>
      <c r="B253" s="52" t="s">
        <v>107</v>
      </c>
      <c r="C253" s="48"/>
      <c r="D253" s="48"/>
      <c r="E253" s="84"/>
      <c r="F253" s="63">
        <f t="shared" si="34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28"/>
        <v>0</v>
      </c>
      <c r="K253" s="48">
        <f t="shared" si="29"/>
        <v>0</v>
      </c>
      <c r="L253" s="94" t="e">
        <f t="shared" si="30"/>
        <v>#DIV/0!</v>
      </c>
      <c r="M253" s="61" t="e">
        <f t="shared" si="31"/>
        <v>#DIV/0!</v>
      </c>
      <c r="N253" s="61" t="e">
        <f t="shared" si="32"/>
        <v>#DIV/0!</v>
      </c>
    </row>
    <row r="254" spans="1:14" ht="15.95" hidden="1" customHeight="1" x14ac:dyDescent="0.2">
      <c r="A254" s="11"/>
      <c r="B254" s="52" t="s">
        <v>105</v>
      </c>
      <c r="C254" s="48"/>
      <c r="D254" s="48"/>
      <c r="E254" s="84"/>
      <c r="F254" s="63">
        <f t="shared" si="34"/>
        <v>0</v>
      </c>
      <c r="G254" s="48">
        <f>'PNC, Exon. &amp; no Exon.'!B281</f>
        <v>0</v>
      </c>
      <c r="H254" s="48">
        <f>'PNC, Exon. &amp; no Exon.'!C281</f>
        <v>0</v>
      </c>
      <c r="I254" s="82"/>
      <c r="J254" s="63">
        <f t="shared" si="28"/>
        <v>0</v>
      </c>
      <c r="K254" s="48">
        <f t="shared" si="29"/>
        <v>0</v>
      </c>
      <c r="L254" s="94" t="e">
        <f t="shared" si="30"/>
        <v>#DIV/0!</v>
      </c>
      <c r="M254" s="61" t="e">
        <f t="shared" si="31"/>
        <v>#DIV/0!</v>
      </c>
      <c r="N254" s="61" t="e">
        <f t="shared" si="32"/>
        <v>#DIV/0!</v>
      </c>
    </row>
    <row r="255" spans="1:14" ht="15.95" hidden="1" customHeight="1" x14ac:dyDescent="0.2">
      <c r="A255" s="11"/>
      <c r="B255" s="52" t="s">
        <v>112</v>
      </c>
      <c r="C255" s="48"/>
      <c r="D255" s="48"/>
      <c r="E255" s="84"/>
      <c r="F255" s="63">
        <f>(C255+D255)</f>
        <v>0</v>
      </c>
      <c r="G255" s="48">
        <f>'PNC, Exon. &amp; no Exon.'!B282</f>
        <v>0</v>
      </c>
      <c r="H255" s="48">
        <f>'PNC, Exon. &amp; no Exon.'!C282</f>
        <v>0</v>
      </c>
      <c r="I255" s="82"/>
      <c r="J255" s="63">
        <f>(G255+H255)</f>
        <v>0</v>
      </c>
      <c r="K255" s="48">
        <f>J255-F255</f>
        <v>0</v>
      </c>
      <c r="L255" s="94" t="e">
        <f>K255/F255*100</f>
        <v>#DIV/0!</v>
      </c>
      <c r="M255" s="61" t="e">
        <f>(F255/$F$256*100)</f>
        <v>#DIV/0!</v>
      </c>
      <c r="N255" s="61" t="e">
        <f>(J255/$J$256*100)</f>
        <v>#DIV/0!</v>
      </c>
    </row>
    <row r="256" spans="1:14" ht="19.5" hidden="1" customHeight="1" x14ac:dyDescent="0.2">
      <c r="A256" s="8"/>
      <c r="B256" s="55" t="s">
        <v>21</v>
      </c>
      <c r="C256" s="66">
        <f>SUM(C218:C255)</f>
        <v>0</v>
      </c>
      <c r="D256" s="66">
        <f>SUM(D218:D255)</f>
        <v>0</v>
      </c>
      <c r="E256" s="66"/>
      <c r="F256" s="66">
        <f>SUM(F218:F255)</f>
        <v>0</v>
      </c>
      <c r="G256" s="66">
        <f>SUM(G218:G255)</f>
        <v>0</v>
      </c>
      <c r="H256" s="66">
        <f>SUM(H218:H255)</f>
        <v>0</v>
      </c>
      <c r="I256" s="66"/>
      <c r="J256" s="66">
        <f>SUM(J218:J255)</f>
        <v>0</v>
      </c>
      <c r="K256" s="66">
        <f>J256-F256</f>
        <v>0</v>
      </c>
      <c r="L256" s="95" t="e">
        <f>K256/F256*100</f>
        <v>#DIV/0!</v>
      </c>
      <c r="M256" s="67" t="e">
        <f>SUM(M218:M255)</f>
        <v>#DIV/0!</v>
      </c>
      <c r="N256" s="67" t="e">
        <f>SUM(N218:N255)</f>
        <v>#DIV/0!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</row>
    <row r="264" spans="1:14" hidden="1" x14ac:dyDescent="0.2">
      <c r="A264" s="184" t="s">
        <v>59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</row>
    <row r="265" spans="1:14" hidden="1" x14ac:dyDescent="0.2">
      <c r="A265" s="186" t="s">
        <v>134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</row>
    <row r="266" spans="1:14" hidden="1" x14ac:dyDescent="0.2">
      <c r="A266" s="184" t="s">
        <v>115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7" t="s">
        <v>33</v>
      </c>
      <c r="C268" s="187" t="s">
        <v>142</v>
      </c>
      <c r="D268" s="187"/>
      <c r="E268" s="187" t="s">
        <v>52</v>
      </c>
      <c r="F268" s="187"/>
      <c r="G268" s="187" t="s">
        <v>143</v>
      </c>
      <c r="H268" s="187"/>
      <c r="I268" s="187"/>
      <c r="J268" s="187"/>
      <c r="K268" s="187" t="s">
        <v>29</v>
      </c>
      <c r="L268" s="187"/>
      <c r="M268" s="187" t="s">
        <v>62</v>
      </c>
      <c r="N268" s="187"/>
    </row>
    <row r="269" spans="1:14" ht="33" hidden="1" customHeight="1" x14ac:dyDescent="0.2">
      <c r="A269" s="96"/>
      <c r="B269" s="187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/>
      <c r="D270" s="48"/>
      <c r="E270" s="82"/>
      <c r="F270" s="63">
        <f t="shared" ref="F270:F299" si="35">(C270+D270)</f>
        <v>0</v>
      </c>
      <c r="G270" s="48">
        <f>'PNC, Exon. &amp; no Exon.'!B303</f>
        <v>0</v>
      </c>
      <c r="H270" s="48">
        <f>'PNC, Exon. &amp; no Exon.'!C303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86</v>
      </c>
      <c r="C271" s="48"/>
      <c r="D271" s="48"/>
      <c r="E271" s="82"/>
      <c r="F271" s="63">
        <f t="shared" si="35"/>
        <v>0</v>
      </c>
      <c r="G271" s="48">
        <f>'PNC, Exon. &amp; no Exon.'!B304</f>
        <v>0</v>
      </c>
      <c r="H271" s="48">
        <f>'PNC, Exon. &amp; no Exon.'!C304</f>
        <v>0</v>
      </c>
      <c r="I271" s="82"/>
      <c r="J271" s="63">
        <f t="shared" ref="J271:J306" si="36">(G271+H271)</f>
        <v>0</v>
      </c>
      <c r="K271" s="48">
        <f t="shared" ref="K271:K306" si="37">J271-F271</f>
        <v>0</v>
      </c>
      <c r="L271" s="94" t="e">
        <f t="shared" ref="L271:L307" si="38">K271/F271*100</f>
        <v>#DIV/0!</v>
      </c>
      <c r="M271" s="61" t="e">
        <f t="shared" ref="M271:M306" si="39">(F271/$F$308*100)</f>
        <v>#DIV/0!</v>
      </c>
      <c r="N271" s="61" t="e">
        <f t="shared" ref="N271:N306" si="40">(J271/$J$308*100)</f>
        <v>#DIV/0!</v>
      </c>
    </row>
    <row r="272" spans="1:14" ht="15.95" hidden="1" customHeight="1" x14ac:dyDescent="0.2">
      <c r="A272" s="98"/>
      <c r="B272" s="52" t="s">
        <v>101</v>
      </c>
      <c r="C272" s="48"/>
      <c r="D272" s="48"/>
      <c r="E272" s="82"/>
      <c r="F272" s="63">
        <f t="shared" si="35"/>
        <v>0</v>
      </c>
      <c r="G272" s="48">
        <f>'PNC, Exon. &amp; no Exon.'!B305</f>
        <v>0</v>
      </c>
      <c r="H272" s="48">
        <f>'PNC, Exon. &amp; no Exon.'!C305</f>
        <v>0</v>
      </c>
      <c r="I272" s="82"/>
      <c r="J272" s="63">
        <f t="shared" si="36"/>
        <v>0</v>
      </c>
      <c r="K272" s="48">
        <f t="shared" si="37"/>
        <v>0</v>
      </c>
      <c r="L272" s="94" t="e">
        <f t="shared" si="38"/>
        <v>#DIV/0!</v>
      </c>
      <c r="M272" s="61" t="e">
        <f t="shared" si="39"/>
        <v>#DIV/0!</v>
      </c>
      <c r="N272" s="61" t="e">
        <f t="shared" si="40"/>
        <v>#DIV/0!</v>
      </c>
    </row>
    <row r="273" spans="1:14" ht="15.95" hidden="1" customHeight="1" x14ac:dyDescent="0.2">
      <c r="A273" s="98"/>
      <c r="B273" s="52" t="s">
        <v>97</v>
      </c>
      <c r="C273" s="48"/>
      <c r="D273" s="48"/>
      <c r="E273" s="82"/>
      <c r="F273" s="63">
        <f t="shared" si="35"/>
        <v>0</v>
      </c>
      <c r="G273" s="48">
        <f>'PNC, Exon. &amp; no Exon.'!B306</f>
        <v>0</v>
      </c>
      <c r="H273" s="48">
        <f>'PNC, Exon. &amp; no Exon.'!C306</f>
        <v>0</v>
      </c>
      <c r="I273" s="82"/>
      <c r="J273" s="63">
        <f t="shared" si="36"/>
        <v>0</v>
      </c>
      <c r="K273" s="48">
        <f t="shared" si="37"/>
        <v>0</v>
      </c>
      <c r="L273" s="94" t="e">
        <f t="shared" si="38"/>
        <v>#DIV/0!</v>
      </c>
      <c r="M273" s="61" t="e">
        <f t="shared" si="39"/>
        <v>#DIV/0!</v>
      </c>
      <c r="N273" s="61" t="e">
        <f t="shared" si="40"/>
        <v>#DIV/0!</v>
      </c>
    </row>
    <row r="274" spans="1:14" ht="15.95" hidden="1" customHeight="1" x14ac:dyDescent="0.2">
      <c r="A274" s="98"/>
      <c r="B274" s="52" t="s">
        <v>92</v>
      </c>
      <c r="C274" s="48"/>
      <c r="D274" s="48"/>
      <c r="E274" s="82"/>
      <c r="F274" s="63">
        <f t="shared" si="35"/>
        <v>0</v>
      </c>
      <c r="G274" s="48">
        <f>'PNC, Exon. &amp; no Exon.'!B307</f>
        <v>0</v>
      </c>
      <c r="H274" s="48">
        <f>'PNC, Exon. &amp; no Exon.'!C307</f>
        <v>0</v>
      </c>
      <c r="I274" s="82"/>
      <c r="J274" s="63">
        <f t="shared" si="36"/>
        <v>0</v>
      </c>
      <c r="K274" s="48">
        <f t="shared" si="37"/>
        <v>0</v>
      </c>
      <c r="L274" s="94" t="e">
        <f t="shared" si="38"/>
        <v>#DIV/0!</v>
      </c>
      <c r="M274" s="61" t="e">
        <f t="shared" si="39"/>
        <v>#DIV/0!</v>
      </c>
      <c r="N274" s="61" t="e">
        <f t="shared" si="40"/>
        <v>#DIV/0!</v>
      </c>
    </row>
    <row r="275" spans="1:14" ht="15.95" hidden="1" customHeight="1" x14ac:dyDescent="0.2">
      <c r="A275" s="98"/>
      <c r="B275" s="52" t="s">
        <v>89</v>
      </c>
      <c r="C275" s="48"/>
      <c r="D275" s="48"/>
      <c r="E275" s="82"/>
      <c r="F275" s="63">
        <f t="shared" si="35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6"/>
        <v>0</v>
      </c>
      <c r="K275" s="48">
        <f t="shared" si="37"/>
        <v>0</v>
      </c>
      <c r="L275" s="94" t="e">
        <f t="shared" si="38"/>
        <v>#DIV/0!</v>
      </c>
      <c r="M275" s="61" t="e">
        <f t="shared" si="39"/>
        <v>#DIV/0!</v>
      </c>
      <c r="N275" s="61" t="e">
        <f t="shared" si="40"/>
        <v>#DIV/0!</v>
      </c>
    </row>
    <row r="276" spans="1:14" ht="15.95" hidden="1" customHeight="1" x14ac:dyDescent="0.2">
      <c r="A276" s="98"/>
      <c r="B276" s="52" t="s">
        <v>94</v>
      </c>
      <c r="C276" s="48"/>
      <c r="D276" s="48"/>
      <c r="E276" s="82"/>
      <c r="F276" s="63">
        <f t="shared" si="35"/>
        <v>0</v>
      </c>
      <c r="G276" s="48">
        <f>'PNC, Exon. &amp; no Exon.'!B309</f>
        <v>0</v>
      </c>
      <c r="H276" s="48">
        <f>'PNC, Exon. &amp; no Exon.'!C309</f>
        <v>0</v>
      </c>
      <c r="I276" s="82"/>
      <c r="J276" s="63">
        <f t="shared" si="36"/>
        <v>0</v>
      </c>
      <c r="K276" s="48">
        <f t="shared" si="37"/>
        <v>0</v>
      </c>
      <c r="L276" s="94" t="e">
        <f t="shared" si="38"/>
        <v>#DIV/0!</v>
      </c>
      <c r="M276" s="61" t="e">
        <f t="shared" si="39"/>
        <v>#DIV/0!</v>
      </c>
      <c r="N276" s="61" t="e">
        <f t="shared" si="40"/>
        <v>#DIV/0!</v>
      </c>
    </row>
    <row r="277" spans="1:14" ht="15.95" hidden="1" customHeight="1" x14ac:dyDescent="0.2">
      <c r="A277" s="98"/>
      <c r="B277" s="52" t="s">
        <v>90</v>
      </c>
      <c r="C277" s="48"/>
      <c r="D277" s="48"/>
      <c r="E277" s="82"/>
      <c r="F277" s="63">
        <f t="shared" si="35"/>
        <v>0</v>
      </c>
      <c r="G277" s="48">
        <f>'PNC, Exon. &amp; no Exon.'!B310</f>
        <v>0</v>
      </c>
      <c r="H277" s="48">
        <f>'PNC, Exon. &amp; no Exon.'!C310</f>
        <v>0</v>
      </c>
      <c r="I277" s="82"/>
      <c r="J277" s="63">
        <f t="shared" si="36"/>
        <v>0</v>
      </c>
      <c r="K277" s="48">
        <f t="shared" si="37"/>
        <v>0</v>
      </c>
      <c r="L277" s="94" t="e">
        <f t="shared" si="38"/>
        <v>#DIV/0!</v>
      </c>
      <c r="M277" s="61" t="e">
        <f t="shared" si="39"/>
        <v>#DIV/0!</v>
      </c>
      <c r="N277" s="61" t="e">
        <f t="shared" si="40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5"/>
        <v>0</v>
      </c>
      <c r="G278" s="48">
        <f>'PNC, Exon. &amp; no Exon.'!B311</f>
        <v>0</v>
      </c>
      <c r="H278" s="48">
        <f>'PNC, Exon. &amp; no Exon.'!C311</f>
        <v>0</v>
      </c>
      <c r="I278" s="82"/>
      <c r="J278" s="63">
        <f t="shared" si="36"/>
        <v>0</v>
      </c>
      <c r="K278" s="48">
        <f t="shared" si="37"/>
        <v>0</v>
      </c>
      <c r="L278" s="94" t="e">
        <f t="shared" si="38"/>
        <v>#DIV/0!</v>
      </c>
      <c r="M278" s="61" t="e">
        <f t="shared" si="39"/>
        <v>#DIV/0!</v>
      </c>
      <c r="N278" s="61" t="e">
        <f t="shared" si="40"/>
        <v>#DIV/0!</v>
      </c>
    </row>
    <row r="279" spans="1:14" ht="15.95" hidden="1" customHeight="1" x14ac:dyDescent="0.2">
      <c r="A279" s="98"/>
      <c r="B279" s="52" t="s">
        <v>96</v>
      </c>
      <c r="C279" s="48"/>
      <c r="D279" s="48"/>
      <c r="E279" s="84"/>
      <c r="F279" s="63">
        <f t="shared" si="35"/>
        <v>0</v>
      </c>
      <c r="G279" s="48">
        <f>'PNC, Exon. &amp; no Exon.'!B312</f>
        <v>0</v>
      </c>
      <c r="H279" s="48">
        <f>'PNC, Exon. &amp; no Exon.'!C312</f>
        <v>0</v>
      </c>
      <c r="I279" s="82"/>
      <c r="J279" s="63">
        <f t="shared" si="36"/>
        <v>0</v>
      </c>
      <c r="K279" s="48">
        <f t="shared" si="37"/>
        <v>0</v>
      </c>
      <c r="L279" s="94" t="e">
        <f t="shared" si="38"/>
        <v>#DIV/0!</v>
      </c>
      <c r="M279" s="61" t="e">
        <f t="shared" si="39"/>
        <v>#DIV/0!</v>
      </c>
      <c r="N279" s="61" t="e">
        <f t="shared" si="40"/>
        <v>#DIV/0!</v>
      </c>
    </row>
    <row r="280" spans="1:14" ht="15.95" hidden="1" customHeight="1" x14ac:dyDescent="0.2">
      <c r="A280" s="11"/>
      <c r="B280" s="52" t="s">
        <v>100</v>
      </c>
      <c r="C280" s="48"/>
      <c r="D280" s="48"/>
      <c r="E280" s="84"/>
      <c r="F280" s="63">
        <f t="shared" si="35"/>
        <v>0</v>
      </c>
      <c r="G280" s="48">
        <f>'PNC, Exon. &amp; no Exon.'!B313</f>
        <v>0</v>
      </c>
      <c r="H280" s="48">
        <f>'PNC, Exon. &amp; no Exon.'!C313</f>
        <v>0</v>
      </c>
      <c r="I280" s="82"/>
      <c r="J280" s="63">
        <f t="shared" si="36"/>
        <v>0</v>
      </c>
      <c r="K280" s="48">
        <f t="shared" si="37"/>
        <v>0</v>
      </c>
      <c r="L280" s="94" t="e">
        <f t="shared" si="38"/>
        <v>#DIV/0!</v>
      </c>
      <c r="M280" s="61" t="e">
        <f t="shared" si="39"/>
        <v>#DIV/0!</v>
      </c>
      <c r="N280" s="61" t="e">
        <f t="shared" si="40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5"/>
        <v>0</v>
      </c>
      <c r="G281" s="48">
        <f>'PNC, Exon. &amp; no Exon.'!B314</f>
        <v>0</v>
      </c>
      <c r="H281" s="48">
        <f>'PNC, Exon. &amp; no Exon.'!C314</f>
        <v>0</v>
      </c>
      <c r="I281" s="82"/>
      <c r="J281" s="63">
        <f t="shared" si="36"/>
        <v>0</v>
      </c>
      <c r="K281" s="48">
        <f t="shared" si="37"/>
        <v>0</v>
      </c>
      <c r="L281" s="94" t="e">
        <f t="shared" si="38"/>
        <v>#DIV/0!</v>
      </c>
      <c r="M281" s="61" t="e">
        <f t="shared" si="39"/>
        <v>#DIV/0!</v>
      </c>
      <c r="N281" s="61" t="e">
        <f t="shared" si="40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5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6"/>
        <v>0</v>
      </c>
      <c r="K282" s="48">
        <f t="shared" si="37"/>
        <v>0</v>
      </c>
      <c r="L282" s="94" t="e">
        <f t="shared" si="38"/>
        <v>#DIV/0!</v>
      </c>
      <c r="M282" s="61" t="e">
        <f t="shared" si="39"/>
        <v>#DIV/0!</v>
      </c>
      <c r="N282" s="61" t="e">
        <f t="shared" si="40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5"/>
        <v>0</v>
      </c>
      <c r="G283" s="48">
        <f>'PNC, Exon. &amp; no Exon.'!B316</f>
        <v>0</v>
      </c>
      <c r="H283" s="48">
        <f>'PNC, Exon. &amp; no Exon.'!C316</f>
        <v>0</v>
      </c>
      <c r="I283" s="82"/>
      <c r="J283" s="63">
        <f t="shared" si="36"/>
        <v>0</v>
      </c>
      <c r="K283" s="48">
        <f t="shared" si="37"/>
        <v>0</v>
      </c>
      <c r="L283" s="94" t="e">
        <f t="shared" si="38"/>
        <v>#DIV/0!</v>
      </c>
      <c r="M283" s="61" t="e">
        <f t="shared" si="39"/>
        <v>#DIV/0!</v>
      </c>
      <c r="N283" s="61" t="e">
        <f t="shared" si="40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5"/>
        <v>0</v>
      </c>
      <c r="G284" s="48">
        <f>'PNC, Exon. &amp; no Exon.'!B317</f>
        <v>0</v>
      </c>
      <c r="H284" s="48">
        <f>'PNC, Exon. &amp; no Exon.'!C317</f>
        <v>0</v>
      </c>
      <c r="I284" s="82"/>
      <c r="J284" s="63">
        <f t="shared" si="36"/>
        <v>0</v>
      </c>
      <c r="K284" s="48">
        <f t="shared" si="37"/>
        <v>0</v>
      </c>
      <c r="L284" s="94" t="e">
        <f t="shared" si="38"/>
        <v>#DIV/0!</v>
      </c>
      <c r="M284" s="61" t="e">
        <f t="shared" si="39"/>
        <v>#DIV/0!</v>
      </c>
      <c r="N284" s="61" t="e">
        <f t="shared" si="40"/>
        <v>#DIV/0!</v>
      </c>
    </row>
    <row r="285" spans="1:14" ht="15.95" hidden="1" customHeight="1" x14ac:dyDescent="0.2">
      <c r="A285" s="11"/>
      <c r="B285" s="52" t="s">
        <v>109</v>
      </c>
      <c r="C285" s="48"/>
      <c r="D285" s="48"/>
      <c r="E285" s="82"/>
      <c r="F285" s="63">
        <f t="shared" si="35"/>
        <v>0</v>
      </c>
      <c r="G285" s="48">
        <f>'PNC, Exon. &amp; no Exon.'!B318</f>
        <v>0</v>
      </c>
      <c r="H285" s="48">
        <f>'PNC, Exon. &amp; no Exon.'!C318</f>
        <v>0</v>
      </c>
      <c r="I285" s="82"/>
      <c r="J285" s="63">
        <f t="shared" si="36"/>
        <v>0</v>
      </c>
      <c r="K285" s="48">
        <f t="shared" si="37"/>
        <v>0</v>
      </c>
      <c r="L285" s="94" t="e">
        <f t="shared" si="38"/>
        <v>#DIV/0!</v>
      </c>
      <c r="M285" s="61" t="e">
        <f t="shared" si="39"/>
        <v>#DIV/0!</v>
      </c>
      <c r="N285" s="61" t="e">
        <f t="shared" si="40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5"/>
        <v>0</v>
      </c>
      <c r="G286" s="48">
        <f>'PNC, Exon. &amp; no Exon.'!B319</f>
        <v>0</v>
      </c>
      <c r="H286" s="48">
        <f>'PNC, Exon. &amp; no Exon.'!C319</f>
        <v>0</v>
      </c>
      <c r="I286" s="82"/>
      <c r="J286" s="63">
        <f t="shared" si="36"/>
        <v>0</v>
      </c>
      <c r="K286" s="48">
        <f t="shared" si="37"/>
        <v>0</v>
      </c>
      <c r="L286" s="94" t="e">
        <f t="shared" si="38"/>
        <v>#DIV/0!</v>
      </c>
      <c r="M286" s="61" t="e">
        <f t="shared" si="39"/>
        <v>#DIV/0!</v>
      </c>
      <c r="N286" s="61" t="e">
        <f t="shared" si="40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5"/>
        <v>0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6"/>
        <v>0</v>
      </c>
      <c r="K287" s="48">
        <f t="shared" si="37"/>
        <v>0</v>
      </c>
      <c r="L287" s="94" t="e">
        <f t="shared" si="38"/>
        <v>#DIV/0!</v>
      </c>
      <c r="M287" s="61" t="e">
        <f t="shared" si="39"/>
        <v>#DIV/0!</v>
      </c>
      <c r="N287" s="61" t="e">
        <f t="shared" si="40"/>
        <v>#DIV/0!</v>
      </c>
    </row>
    <row r="288" spans="1:14" ht="15.95" hidden="1" customHeight="1" x14ac:dyDescent="0.2">
      <c r="A288" s="11"/>
      <c r="B288" s="52" t="s">
        <v>102</v>
      </c>
      <c r="C288" s="48"/>
      <c r="D288" s="48"/>
      <c r="E288" s="82"/>
      <c r="F288" s="63">
        <f t="shared" si="35"/>
        <v>0</v>
      </c>
      <c r="G288" s="48">
        <f>'PNC, Exon. &amp; no Exon.'!B321</f>
        <v>0</v>
      </c>
      <c r="H288" s="48">
        <f>'PNC, Exon. &amp; no Exon.'!C321</f>
        <v>0</v>
      </c>
      <c r="I288" s="82"/>
      <c r="J288" s="63">
        <f t="shared" si="36"/>
        <v>0</v>
      </c>
      <c r="K288" s="48">
        <f t="shared" si="37"/>
        <v>0</v>
      </c>
      <c r="L288" s="94" t="e">
        <f t="shared" si="38"/>
        <v>#DIV/0!</v>
      </c>
      <c r="M288" s="61" t="e">
        <f t="shared" si="39"/>
        <v>#DIV/0!</v>
      </c>
      <c r="N288" s="61" t="e">
        <f t="shared" si="40"/>
        <v>#DIV/0!</v>
      </c>
    </row>
    <row r="289" spans="1:14" ht="15.95" hidden="1" customHeight="1" x14ac:dyDescent="0.2">
      <c r="A289" s="11"/>
      <c r="B289" s="52" t="s">
        <v>93</v>
      </c>
      <c r="C289" s="48"/>
      <c r="D289" s="48"/>
      <c r="E289" s="84"/>
      <c r="F289" s="63">
        <f t="shared" si="35"/>
        <v>0</v>
      </c>
      <c r="G289" s="48">
        <f>'PNC, Exon. &amp; no Exon.'!B322</f>
        <v>0</v>
      </c>
      <c r="H289" s="48">
        <f>'PNC, Exon. &amp; no Exon.'!C322</f>
        <v>0</v>
      </c>
      <c r="I289" s="82"/>
      <c r="J289" s="63">
        <f t="shared" si="36"/>
        <v>0</v>
      </c>
      <c r="K289" s="48">
        <f t="shared" si="37"/>
        <v>0</v>
      </c>
      <c r="L289" s="94" t="e">
        <f t="shared" si="38"/>
        <v>#DIV/0!</v>
      </c>
      <c r="M289" s="61" t="e">
        <f t="shared" si="39"/>
        <v>#DIV/0!</v>
      </c>
      <c r="N289" s="61" t="e">
        <f t="shared" si="40"/>
        <v>#DIV/0!</v>
      </c>
    </row>
    <row r="290" spans="1:14" ht="15.95" hidden="1" customHeight="1" x14ac:dyDescent="0.2">
      <c r="A290" s="11"/>
      <c r="B290" s="52" t="s">
        <v>103</v>
      </c>
      <c r="C290" s="48"/>
      <c r="D290" s="48"/>
      <c r="E290" s="84"/>
      <c r="F290" s="63">
        <f t="shared" si="35"/>
        <v>0</v>
      </c>
      <c r="G290" s="48">
        <f>'PNC, Exon. &amp; no Exon.'!B323</f>
        <v>0</v>
      </c>
      <c r="H290" s="48">
        <f>'PNC, Exon. &amp; no Exon.'!C323</f>
        <v>0</v>
      </c>
      <c r="I290" s="82"/>
      <c r="J290" s="63">
        <f t="shared" si="36"/>
        <v>0</v>
      </c>
      <c r="K290" s="48">
        <f t="shared" si="37"/>
        <v>0</v>
      </c>
      <c r="L290" s="94" t="e">
        <f t="shared" si="38"/>
        <v>#DIV/0!</v>
      </c>
      <c r="M290" s="61" t="e">
        <f t="shared" si="39"/>
        <v>#DIV/0!</v>
      </c>
      <c r="N290" s="61" t="e">
        <f t="shared" si="40"/>
        <v>#DIV/0!</v>
      </c>
    </row>
    <row r="291" spans="1:14" ht="15.95" hidden="1" customHeight="1" x14ac:dyDescent="0.2">
      <c r="A291" s="11"/>
      <c r="B291" s="51" t="s">
        <v>117</v>
      </c>
      <c r="C291" s="48"/>
      <c r="D291" s="48"/>
      <c r="E291" s="84"/>
      <c r="F291" s="63">
        <f t="shared" si="35"/>
        <v>0</v>
      </c>
      <c r="G291" s="48">
        <f>'PNC, Exon. &amp; no Exon.'!B324</f>
        <v>0</v>
      </c>
      <c r="H291" s="48">
        <f>'PNC, Exon. &amp; no Exon.'!C324</f>
        <v>0</v>
      </c>
      <c r="I291" s="82"/>
      <c r="J291" s="63">
        <f t="shared" si="36"/>
        <v>0</v>
      </c>
      <c r="K291" s="48">
        <f t="shared" si="37"/>
        <v>0</v>
      </c>
      <c r="L291" s="94" t="e">
        <f t="shared" si="38"/>
        <v>#DIV/0!</v>
      </c>
      <c r="M291" s="61" t="e">
        <f t="shared" si="39"/>
        <v>#DIV/0!</v>
      </c>
      <c r="N291" s="61" t="e">
        <f t="shared" si="40"/>
        <v>#DIV/0!</v>
      </c>
    </row>
    <row r="292" spans="1:14" ht="15.95" hidden="1" customHeight="1" x14ac:dyDescent="0.2">
      <c r="A292" s="11"/>
      <c r="B292" s="52" t="s">
        <v>108</v>
      </c>
      <c r="C292" s="48"/>
      <c r="D292" s="48"/>
      <c r="E292" s="82"/>
      <c r="F292" s="63">
        <f t="shared" si="35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6"/>
        <v>0</v>
      </c>
      <c r="K292" s="48">
        <f t="shared" si="37"/>
        <v>0</v>
      </c>
      <c r="L292" s="94" t="e">
        <f t="shared" si="38"/>
        <v>#DIV/0!</v>
      </c>
      <c r="M292" s="61" t="e">
        <f t="shared" si="39"/>
        <v>#DIV/0!</v>
      </c>
      <c r="N292" s="61" t="e">
        <f t="shared" si="40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5"/>
        <v>0</v>
      </c>
      <c r="G293" s="48">
        <f>'PNC, Exon. &amp; no Exon.'!B326</f>
        <v>0</v>
      </c>
      <c r="H293" s="48">
        <f>'PNC, Exon. &amp; no Exon.'!C326</f>
        <v>0</v>
      </c>
      <c r="I293" s="82"/>
      <c r="J293" s="63">
        <f t="shared" si="36"/>
        <v>0</v>
      </c>
      <c r="K293" s="48">
        <f t="shared" si="37"/>
        <v>0</v>
      </c>
      <c r="L293" s="94" t="e">
        <f t="shared" si="38"/>
        <v>#DIV/0!</v>
      </c>
      <c r="M293" s="61" t="e">
        <f t="shared" si="39"/>
        <v>#DIV/0!</v>
      </c>
      <c r="N293" s="61" t="e">
        <f t="shared" si="40"/>
        <v>#DIV/0!</v>
      </c>
    </row>
    <row r="294" spans="1:14" ht="15.95" hidden="1" customHeight="1" x14ac:dyDescent="0.2">
      <c r="A294" s="11"/>
      <c r="B294" s="52" t="s">
        <v>106</v>
      </c>
      <c r="C294" s="48"/>
      <c r="D294" s="48"/>
      <c r="E294" s="82"/>
      <c r="F294" s="63">
        <f t="shared" si="35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6"/>
        <v>0</v>
      </c>
      <c r="K294" s="48">
        <f t="shared" si="37"/>
        <v>0</v>
      </c>
      <c r="L294" s="94" t="e">
        <f t="shared" si="38"/>
        <v>#DIV/0!</v>
      </c>
      <c r="M294" s="61" t="e">
        <f t="shared" si="39"/>
        <v>#DIV/0!</v>
      </c>
      <c r="N294" s="61" t="e">
        <f t="shared" si="40"/>
        <v>#DIV/0!</v>
      </c>
    </row>
    <row r="295" spans="1:14" ht="15.95" hidden="1" customHeight="1" x14ac:dyDescent="0.2">
      <c r="A295" s="11"/>
      <c r="B295" s="52" t="s">
        <v>116</v>
      </c>
      <c r="C295" s="48"/>
      <c r="D295" s="48"/>
      <c r="E295" s="82"/>
      <c r="F295" s="63">
        <f t="shared" si="35"/>
        <v>0</v>
      </c>
      <c r="G295" s="48">
        <f>'PNC, Exon. &amp; no Exon.'!B328</f>
        <v>0</v>
      </c>
      <c r="H295" s="48">
        <f>'PNC, Exon. &amp; no Exon.'!C328</f>
        <v>0</v>
      </c>
      <c r="I295" s="82"/>
      <c r="J295" s="63">
        <f t="shared" si="36"/>
        <v>0</v>
      </c>
      <c r="K295" s="48">
        <f t="shared" si="37"/>
        <v>0</v>
      </c>
      <c r="L295" s="94" t="e">
        <f t="shared" si="38"/>
        <v>#DIV/0!</v>
      </c>
      <c r="M295" s="61" t="e">
        <f t="shared" si="39"/>
        <v>#DIV/0!</v>
      </c>
      <c r="N295" s="61" t="e">
        <f t="shared" si="40"/>
        <v>#DIV/0!</v>
      </c>
    </row>
    <row r="296" spans="1:14" ht="15.95" hidden="1" customHeight="1" x14ac:dyDescent="0.2">
      <c r="A296" s="11"/>
      <c r="B296" s="52" t="s">
        <v>118</v>
      </c>
      <c r="C296" s="48"/>
      <c r="D296" s="48"/>
      <c r="E296" s="82"/>
      <c r="F296" s="63">
        <f t="shared" si="35"/>
        <v>0</v>
      </c>
      <c r="G296" s="48">
        <f>'PNC, Exon. &amp; no Exon.'!B329</f>
        <v>0</v>
      </c>
      <c r="H296" s="48">
        <f>'PNC, Exon. &amp; no Exon.'!C329</f>
        <v>0</v>
      </c>
      <c r="I296" s="82"/>
      <c r="J296" s="63">
        <f t="shared" si="36"/>
        <v>0</v>
      </c>
      <c r="K296" s="48">
        <f t="shared" si="37"/>
        <v>0</v>
      </c>
      <c r="L296" s="94" t="e">
        <f t="shared" si="38"/>
        <v>#DIV/0!</v>
      </c>
      <c r="M296" s="61" t="e">
        <f t="shared" si="39"/>
        <v>#DIV/0!</v>
      </c>
      <c r="N296" s="61" t="e">
        <f t="shared" si="40"/>
        <v>#DIV/0!</v>
      </c>
    </row>
    <row r="297" spans="1:14" ht="15.95" hidden="1" customHeight="1" x14ac:dyDescent="0.2">
      <c r="A297" s="11"/>
      <c r="B297" s="52" t="s">
        <v>121</v>
      </c>
      <c r="C297" s="48"/>
      <c r="D297" s="48"/>
      <c r="E297" s="82"/>
      <c r="F297" s="63">
        <f t="shared" si="35"/>
        <v>0</v>
      </c>
      <c r="G297" s="48">
        <f>'PNC, Exon. &amp; no Exon.'!B330</f>
        <v>0</v>
      </c>
      <c r="H297" s="48">
        <f>'PNC, Exon. &amp; no Exon.'!C330</f>
        <v>0</v>
      </c>
      <c r="I297" s="82"/>
      <c r="J297" s="63">
        <f t="shared" si="36"/>
        <v>0</v>
      </c>
      <c r="K297" s="48">
        <f t="shared" si="37"/>
        <v>0</v>
      </c>
      <c r="L297" s="94" t="e">
        <f t="shared" si="38"/>
        <v>#DIV/0!</v>
      </c>
      <c r="M297" s="61" t="e">
        <f t="shared" si="39"/>
        <v>#DIV/0!</v>
      </c>
      <c r="N297" s="61" t="e">
        <f t="shared" si="40"/>
        <v>#DIV/0!</v>
      </c>
    </row>
    <row r="298" spans="1:14" ht="15.95" hidden="1" customHeight="1" x14ac:dyDescent="0.2">
      <c r="A298" s="11"/>
      <c r="B298" s="52" t="s">
        <v>99</v>
      </c>
      <c r="C298" s="48"/>
      <c r="D298" s="48"/>
      <c r="E298" s="82"/>
      <c r="F298" s="63">
        <f t="shared" si="35"/>
        <v>0</v>
      </c>
      <c r="G298" s="48">
        <f>'PNC, Exon. &amp; no Exon.'!B331</f>
        <v>0</v>
      </c>
      <c r="H298" s="48">
        <f>'PNC, Exon. &amp; no Exon.'!C331</f>
        <v>0</v>
      </c>
      <c r="I298" s="82"/>
      <c r="J298" s="63">
        <f t="shared" si="36"/>
        <v>0</v>
      </c>
      <c r="K298" s="48">
        <f t="shared" si="37"/>
        <v>0</v>
      </c>
      <c r="L298" s="94" t="e">
        <f t="shared" si="38"/>
        <v>#DIV/0!</v>
      </c>
      <c r="M298" s="61" t="e">
        <f t="shared" si="39"/>
        <v>#DIV/0!</v>
      </c>
      <c r="N298" s="61" t="e">
        <f t="shared" si="40"/>
        <v>#DIV/0!</v>
      </c>
    </row>
    <row r="299" spans="1:14" ht="15.95" hidden="1" customHeight="1" x14ac:dyDescent="0.2">
      <c r="A299" s="11"/>
      <c r="B299" s="52" t="s">
        <v>104</v>
      </c>
      <c r="C299" s="48"/>
      <c r="D299" s="48"/>
      <c r="E299" s="82"/>
      <c r="F299" s="63">
        <f t="shared" si="35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6"/>
        <v>0</v>
      </c>
      <c r="K299" s="48">
        <f t="shared" si="37"/>
        <v>0</v>
      </c>
      <c r="L299" s="94" t="e">
        <f t="shared" si="38"/>
        <v>#DIV/0!</v>
      </c>
      <c r="M299" s="61" t="e">
        <f t="shared" si="39"/>
        <v>#DIV/0!</v>
      </c>
      <c r="N299" s="61" t="e">
        <f t="shared" si="40"/>
        <v>#DIV/0!</v>
      </c>
    </row>
    <row r="300" spans="1:14" ht="15.95" hidden="1" customHeight="1" x14ac:dyDescent="0.2">
      <c r="A300" s="11"/>
      <c r="B300" s="51" t="s">
        <v>111</v>
      </c>
      <c r="C300" s="48"/>
      <c r="D300" s="48"/>
      <c r="E300" s="82"/>
      <c r="F300" s="63">
        <f t="shared" ref="F300:F306" si="41">(C300+D300)</f>
        <v>0</v>
      </c>
      <c r="G300" s="48">
        <f>'PNC, Exon. &amp; no Exon.'!B333</f>
        <v>0</v>
      </c>
      <c r="H300" s="48">
        <f>'PNC, Exon. &amp; no Exon.'!C333</f>
        <v>0</v>
      </c>
      <c r="I300" s="82"/>
      <c r="J300" s="63">
        <f t="shared" si="36"/>
        <v>0</v>
      </c>
      <c r="K300" s="48">
        <f t="shared" si="37"/>
        <v>0</v>
      </c>
      <c r="L300" s="94" t="e">
        <f t="shared" si="38"/>
        <v>#DIV/0!</v>
      </c>
      <c r="M300" s="61" t="e">
        <f t="shared" si="39"/>
        <v>#DIV/0!</v>
      </c>
      <c r="N300" s="61" t="e">
        <f t="shared" si="40"/>
        <v>#DIV/0!</v>
      </c>
    </row>
    <row r="301" spans="1:14" ht="15.95" hidden="1" customHeight="1" x14ac:dyDescent="0.2">
      <c r="A301" s="11"/>
      <c r="B301" s="52" t="s">
        <v>119</v>
      </c>
      <c r="C301" s="48"/>
      <c r="D301" s="48"/>
      <c r="E301" s="84"/>
      <c r="F301" s="63">
        <f t="shared" si="41"/>
        <v>0</v>
      </c>
      <c r="G301" s="48">
        <f>'PNC, Exon. &amp; no Exon.'!B334</f>
        <v>0</v>
      </c>
      <c r="H301" s="48">
        <f>'PNC, Exon. &amp; no Exon.'!C334</f>
        <v>0</v>
      </c>
      <c r="I301" s="82"/>
      <c r="J301" s="63">
        <f t="shared" si="36"/>
        <v>0</v>
      </c>
      <c r="K301" s="48">
        <f t="shared" si="37"/>
        <v>0</v>
      </c>
      <c r="L301" s="94" t="e">
        <f t="shared" si="38"/>
        <v>#DIV/0!</v>
      </c>
      <c r="M301" s="61" t="e">
        <f t="shared" si="39"/>
        <v>#DIV/0!</v>
      </c>
      <c r="N301" s="61" t="e">
        <f t="shared" si="40"/>
        <v>#DIV/0!</v>
      </c>
    </row>
    <row r="302" spans="1:14" ht="15.95" hidden="1" customHeight="1" x14ac:dyDescent="0.2">
      <c r="A302" s="11"/>
      <c r="B302" s="52" t="s">
        <v>120</v>
      </c>
      <c r="C302" s="48"/>
      <c r="D302" s="48"/>
      <c r="E302" s="84"/>
      <c r="F302" s="63">
        <f t="shared" si="41"/>
        <v>0</v>
      </c>
      <c r="G302" s="48">
        <f>'PNC, Exon. &amp; no Exon.'!B335</f>
        <v>0</v>
      </c>
      <c r="H302" s="48">
        <f>'PNC, Exon. &amp; no Exon.'!C335</f>
        <v>0</v>
      </c>
      <c r="I302" s="82"/>
      <c r="J302" s="63">
        <f t="shared" si="36"/>
        <v>0</v>
      </c>
      <c r="K302" s="48">
        <f t="shared" si="37"/>
        <v>0</v>
      </c>
      <c r="L302" s="94" t="e">
        <f t="shared" si="38"/>
        <v>#DIV/0!</v>
      </c>
      <c r="M302" s="61" t="e">
        <f t="shared" si="39"/>
        <v>#DIV/0!</v>
      </c>
      <c r="N302" s="61" t="e">
        <f t="shared" si="40"/>
        <v>#DIV/0!</v>
      </c>
    </row>
    <row r="303" spans="1:14" ht="15.95" hidden="1" customHeight="1" x14ac:dyDescent="0.2">
      <c r="A303" s="11"/>
      <c r="B303" s="52" t="s">
        <v>122</v>
      </c>
      <c r="C303" s="48"/>
      <c r="D303" s="48"/>
      <c r="E303" s="84"/>
      <c r="F303" s="63">
        <f t="shared" si="41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6"/>
        <v>0</v>
      </c>
      <c r="K303" s="48">
        <f t="shared" si="37"/>
        <v>0</v>
      </c>
      <c r="L303" s="94" t="e">
        <f t="shared" si="38"/>
        <v>#DIV/0!</v>
      </c>
      <c r="M303" s="61" t="e">
        <f t="shared" si="39"/>
        <v>#DIV/0!</v>
      </c>
      <c r="N303" s="61" t="e">
        <f t="shared" si="40"/>
        <v>#DIV/0!</v>
      </c>
    </row>
    <row r="304" spans="1:14" ht="15.95" hidden="1" customHeight="1" x14ac:dyDescent="0.2">
      <c r="A304" s="11"/>
      <c r="B304" s="52" t="s">
        <v>88</v>
      </c>
      <c r="C304" s="48"/>
      <c r="D304" s="48"/>
      <c r="E304" s="84"/>
      <c r="F304" s="63">
        <f t="shared" si="41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6"/>
        <v>0</v>
      </c>
      <c r="K304" s="48">
        <f t="shared" si="37"/>
        <v>0</v>
      </c>
      <c r="L304" s="94" t="e">
        <f t="shared" si="38"/>
        <v>#DIV/0!</v>
      </c>
      <c r="M304" s="61" t="e">
        <f t="shared" si="39"/>
        <v>#DIV/0!</v>
      </c>
      <c r="N304" s="61" t="e">
        <f t="shared" si="40"/>
        <v>#DIV/0!</v>
      </c>
    </row>
    <row r="305" spans="1:14" ht="15.95" hidden="1" customHeight="1" x14ac:dyDescent="0.2">
      <c r="A305" s="11"/>
      <c r="B305" s="52" t="s">
        <v>107</v>
      </c>
      <c r="C305" s="48"/>
      <c r="D305" s="48"/>
      <c r="E305" s="84"/>
      <c r="F305" s="63">
        <f t="shared" si="41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6"/>
        <v>0</v>
      </c>
      <c r="K305" s="48">
        <f t="shared" si="37"/>
        <v>0</v>
      </c>
      <c r="L305" s="94" t="e">
        <f t="shared" si="38"/>
        <v>#DIV/0!</v>
      </c>
      <c r="M305" s="61" t="e">
        <f t="shared" si="39"/>
        <v>#DIV/0!</v>
      </c>
      <c r="N305" s="61" t="e">
        <f t="shared" si="40"/>
        <v>#DIV/0!</v>
      </c>
    </row>
    <row r="306" spans="1:14" ht="15.95" hidden="1" customHeight="1" x14ac:dyDescent="0.2">
      <c r="A306" s="11"/>
      <c r="B306" s="52" t="s">
        <v>105</v>
      </c>
      <c r="C306" s="48"/>
      <c r="D306" s="48"/>
      <c r="E306" s="84"/>
      <c r="F306" s="63">
        <f t="shared" si="41"/>
        <v>0</v>
      </c>
      <c r="G306" s="48">
        <f>'PNC, Exon. &amp; no Exon.'!B339</f>
        <v>0</v>
      </c>
      <c r="H306" s="48">
        <f>'PNC, Exon. &amp; no Exon.'!C339</f>
        <v>0</v>
      </c>
      <c r="I306" s="82"/>
      <c r="J306" s="63">
        <f t="shared" si="36"/>
        <v>0</v>
      </c>
      <c r="K306" s="48">
        <f t="shared" si="37"/>
        <v>0</v>
      </c>
      <c r="L306" s="94" t="e">
        <f t="shared" si="38"/>
        <v>#DIV/0!</v>
      </c>
      <c r="M306" s="61" t="e">
        <f t="shared" si="39"/>
        <v>#DIV/0!</v>
      </c>
      <c r="N306" s="61" t="e">
        <f t="shared" si="40"/>
        <v>#DIV/0!</v>
      </c>
    </row>
    <row r="307" spans="1:14" ht="15.95" hidden="1" customHeight="1" x14ac:dyDescent="0.2">
      <c r="A307" s="11"/>
      <c r="B307" s="52" t="s">
        <v>112</v>
      </c>
      <c r="C307" s="48"/>
      <c r="D307" s="48"/>
      <c r="E307" s="84"/>
      <c r="F307" s="63">
        <f>(C307+D307)</f>
        <v>0</v>
      </c>
      <c r="G307" s="48">
        <f>'PNC, Exon. &amp; no Exon.'!B340</f>
        <v>0</v>
      </c>
      <c r="H307" s="48">
        <f>'PNC, Exon. &amp; no Exon.'!C340</f>
        <v>0</v>
      </c>
      <c r="I307" s="82"/>
      <c r="J307" s="63">
        <f>(G307+H307)</f>
        <v>0</v>
      </c>
      <c r="K307" s="48">
        <f>J307-F307</f>
        <v>0</v>
      </c>
      <c r="L307" s="94" t="e">
        <f t="shared" si="38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3" t="s">
        <v>42</v>
      </c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</row>
    <row r="316" spans="1:14" hidden="1" x14ac:dyDescent="0.2">
      <c r="A316" s="184" t="s">
        <v>59</v>
      </c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</row>
    <row r="317" spans="1:14" hidden="1" x14ac:dyDescent="0.2">
      <c r="A317" s="186" t="s">
        <v>135</v>
      </c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</row>
    <row r="318" spans="1:14" hidden="1" x14ac:dyDescent="0.2">
      <c r="A318" s="184" t="s">
        <v>115</v>
      </c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7" t="s">
        <v>33</v>
      </c>
      <c r="C320" s="187" t="s">
        <v>142</v>
      </c>
      <c r="D320" s="187"/>
      <c r="E320" s="187" t="s">
        <v>52</v>
      </c>
      <c r="F320" s="187"/>
      <c r="G320" s="187" t="s">
        <v>143</v>
      </c>
      <c r="H320" s="187"/>
      <c r="I320" s="187"/>
      <c r="J320" s="187"/>
      <c r="K320" s="187" t="s">
        <v>29</v>
      </c>
      <c r="L320" s="187"/>
      <c r="M320" s="187" t="s">
        <v>62</v>
      </c>
      <c r="N320" s="187"/>
    </row>
    <row r="321" spans="1:14" ht="32.25" hidden="1" customHeight="1" x14ac:dyDescent="0.2">
      <c r="A321" s="96"/>
      <c r="B321" s="187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/>
      <c r="D322" s="48"/>
      <c r="E322" s="82"/>
      <c r="F322" s="63">
        <f>C322+D322</f>
        <v>0</v>
      </c>
      <c r="G322" s="48">
        <f>'PNC, Exon. &amp; no Exon.'!B363</f>
        <v>0</v>
      </c>
      <c r="H322" s="48">
        <f>'PNC, Exon. &amp; no Exon.'!C363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86</v>
      </c>
      <c r="C323" s="48"/>
      <c r="D323" s="48"/>
      <c r="E323" s="82"/>
      <c r="F323" s="63">
        <f t="shared" ref="F323:F359" si="42">C323+D323</f>
        <v>0</v>
      </c>
      <c r="G323" s="48">
        <f>'PNC, Exon. &amp; no Exon.'!B364</f>
        <v>0</v>
      </c>
      <c r="H323" s="48">
        <f>'PNC, Exon. &amp; no Exon.'!C364</f>
        <v>0</v>
      </c>
      <c r="I323" s="82"/>
      <c r="J323" s="63">
        <f t="shared" ref="J323:J358" si="43">(G323+H323)</f>
        <v>0</v>
      </c>
      <c r="K323" s="48">
        <f t="shared" ref="K323:K358" si="44">J323-F323</f>
        <v>0</v>
      </c>
      <c r="L323" s="94" t="e">
        <f t="shared" ref="L323:L358" si="45">K323/F323*100</f>
        <v>#DIV/0!</v>
      </c>
      <c r="M323" s="61" t="e">
        <f t="shared" ref="M323:M358" si="46">(F323/$F$360*100)</f>
        <v>#DIV/0!</v>
      </c>
      <c r="N323" s="61" t="e">
        <f t="shared" ref="N323:N358" si="47">(J323/$J$360*100)</f>
        <v>#DIV/0!</v>
      </c>
    </row>
    <row r="324" spans="1:14" ht="15.95" hidden="1" customHeight="1" x14ac:dyDescent="0.2">
      <c r="A324" s="98"/>
      <c r="B324" s="52" t="s">
        <v>101</v>
      </c>
      <c r="C324" s="48"/>
      <c r="D324" s="48"/>
      <c r="E324" s="82"/>
      <c r="F324" s="63">
        <f t="shared" si="42"/>
        <v>0</v>
      </c>
      <c r="G324" s="48">
        <f>'PNC, Exon. &amp; no Exon.'!B365</f>
        <v>0</v>
      </c>
      <c r="H324" s="48">
        <f>'PNC, Exon. &amp; no Exon.'!C365</f>
        <v>0</v>
      </c>
      <c r="I324" s="82"/>
      <c r="J324" s="63">
        <f t="shared" si="43"/>
        <v>0</v>
      </c>
      <c r="K324" s="48">
        <f t="shared" si="44"/>
        <v>0</v>
      </c>
      <c r="L324" s="94" t="e">
        <f t="shared" si="45"/>
        <v>#DIV/0!</v>
      </c>
      <c r="M324" s="61" t="e">
        <f t="shared" si="46"/>
        <v>#DIV/0!</v>
      </c>
      <c r="N324" s="61" t="e">
        <f t="shared" si="47"/>
        <v>#DIV/0!</v>
      </c>
    </row>
    <row r="325" spans="1:14" ht="15.95" hidden="1" customHeight="1" x14ac:dyDescent="0.2">
      <c r="A325" s="98"/>
      <c r="B325" s="52" t="s">
        <v>97</v>
      </c>
      <c r="C325" s="48"/>
      <c r="D325" s="48"/>
      <c r="E325" s="82"/>
      <c r="F325" s="63">
        <f t="shared" si="42"/>
        <v>0</v>
      </c>
      <c r="G325" s="48">
        <f>'PNC, Exon. &amp; no Exon.'!B366</f>
        <v>0</v>
      </c>
      <c r="H325" s="48">
        <f>'PNC, Exon. &amp; no Exon.'!C366</f>
        <v>0</v>
      </c>
      <c r="I325" s="82"/>
      <c r="J325" s="63">
        <f t="shared" si="43"/>
        <v>0</v>
      </c>
      <c r="K325" s="48">
        <f t="shared" si="44"/>
        <v>0</v>
      </c>
      <c r="L325" s="94" t="e">
        <f t="shared" si="45"/>
        <v>#DIV/0!</v>
      </c>
      <c r="M325" s="61" t="e">
        <f t="shared" si="46"/>
        <v>#DIV/0!</v>
      </c>
      <c r="N325" s="61" t="e">
        <f t="shared" si="47"/>
        <v>#DIV/0!</v>
      </c>
    </row>
    <row r="326" spans="1:14" ht="15.95" hidden="1" customHeight="1" x14ac:dyDescent="0.2">
      <c r="A326" s="98"/>
      <c r="B326" s="52" t="s">
        <v>92</v>
      </c>
      <c r="C326" s="48"/>
      <c r="D326" s="48"/>
      <c r="E326" s="82"/>
      <c r="F326" s="63">
        <f t="shared" si="42"/>
        <v>0</v>
      </c>
      <c r="G326" s="48">
        <f>'PNC, Exon. &amp; no Exon.'!B367</f>
        <v>0</v>
      </c>
      <c r="H326" s="48">
        <f>'PNC, Exon. &amp; no Exon.'!C367</f>
        <v>0</v>
      </c>
      <c r="I326" s="82"/>
      <c r="J326" s="63">
        <f t="shared" si="43"/>
        <v>0</v>
      </c>
      <c r="K326" s="48">
        <f t="shared" si="44"/>
        <v>0</v>
      </c>
      <c r="L326" s="94" t="e">
        <f t="shared" si="45"/>
        <v>#DIV/0!</v>
      </c>
      <c r="M326" s="61" t="e">
        <f t="shared" si="46"/>
        <v>#DIV/0!</v>
      </c>
      <c r="N326" s="61" t="e">
        <f t="shared" si="47"/>
        <v>#DIV/0!</v>
      </c>
    </row>
    <row r="327" spans="1:14" ht="15.95" hidden="1" customHeight="1" x14ac:dyDescent="0.2">
      <c r="A327" s="98"/>
      <c r="B327" s="52" t="s">
        <v>89</v>
      </c>
      <c r="C327" s="48"/>
      <c r="D327" s="48"/>
      <c r="E327" s="82"/>
      <c r="F327" s="63">
        <f t="shared" si="42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3"/>
        <v>0</v>
      </c>
      <c r="K327" s="48">
        <f t="shared" si="44"/>
        <v>0</v>
      </c>
      <c r="L327" s="94" t="e">
        <f t="shared" si="45"/>
        <v>#DIV/0!</v>
      </c>
      <c r="M327" s="61" t="e">
        <f t="shared" si="46"/>
        <v>#DIV/0!</v>
      </c>
      <c r="N327" s="61" t="e">
        <f t="shared" si="47"/>
        <v>#DIV/0!</v>
      </c>
    </row>
    <row r="328" spans="1:14" ht="15.95" hidden="1" customHeight="1" x14ac:dyDescent="0.2">
      <c r="A328" s="98"/>
      <c r="B328" s="52" t="s">
        <v>94</v>
      </c>
      <c r="C328" s="48"/>
      <c r="D328" s="48"/>
      <c r="E328" s="82"/>
      <c r="F328" s="63">
        <f t="shared" si="42"/>
        <v>0</v>
      </c>
      <c r="G328" s="48">
        <f>'PNC, Exon. &amp; no Exon.'!B369</f>
        <v>0</v>
      </c>
      <c r="H328" s="48">
        <f>'PNC, Exon. &amp; no Exon.'!C369</f>
        <v>0</v>
      </c>
      <c r="I328" s="82"/>
      <c r="J328" s="63">
        <f t="shared" si="43"/>
        <v>0</v>
      </c>
      <c r="K328" s="48">
        <f t="shared" si="44"/>
        <v>0</v>
      </c>
      <c r="L328" s="94" t="e">
        <f t="shared" si="45"/>
        <v>#DIV/0!</v>
      </c>
      <c r="M328" s="61" t="e">
        <f t="shared" si="46"/>
        <v>#DIV/0!</v>
      </c>
      <c r="N328" s="61" t="e">
        <f t="shared" si="47"/>
        <v>#DIV/0!</v>
      </c>
    </row>
    <row r="329" spans="1:14" ht="15.95" hidden="1" customHeight="1" x14ac:dyDescent="0.2">
      <c r="A329" s="98"/>
      <c r="B329" s="52" t="s">
        <v>90</v>
      </c>
      <c r="C329" s="48"/>
      <c r="D329" s="48"/>
      <c r="E329" s="82"/>
      <c r="F329" s="63">
        <f t="shared" si="42"/>
        <v>0</v>
      </c>
      <c r="G329" s="48">
        <f>'PNC, Exon. &amp; no Exon.'!B370</f>
        <v>0</v>
      </c>
      <c r="H329" s="48">
        <f>'PNC, Exon. &amp; no Exon.'!C370</f>
        <v>0</v>
      </c>
      <c r="I329" s="82"/>
      <c r="J329" s="63">
        <f t="shared" si="43"/>
        <v>0</v>
      </c>
      <c r="K329" s="48">
        <f t="shared" si="44"/>
        <v>0</v>
      </c>
      <c r="L329" s="94" t="e">
        <f t="shared" si="45"/>
        <v>#DIV/0!</v>
      </c>
      <c r="M329" s="61" t="e">
        <f t="shared" si="46"/>
        <v>#DIV/0!</v>
      </c>
      <c r="N329" s="61" t="e">
        <f t="shared" si="47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2"/>
        <v>0</v>
      </c>
      <c r="G330" s="48">
        <f>'PNC, Exon. &amp; no Exon.'!B371</f>
        <v>0</v>
      </c>
      <c r="H330" s="48">
        <f>'PNC, Exon. &amp; no Exon.'!C371</f>
        <v>0</v>
      </c>
      <c r="I330" s="82"/>
      <c r="J330" s="63">
        <f t="shared" si="43"/>
        <v>0</v>
      </c>
      <c r="K330" s="48">
        <f t="shared" si="44"/>
        <v>0</v>
      </c>
      <c r="L330" s="94" t="e">
        <f t="shared" si="45"/>
        <v>#DIV/0!</v>
      </c>
      <c r="M330" s="61" t="e">
        <f t="shared" si="46"/>
        <v>#DIV/0!</v>
      </c>
      <c r="N330" s="61" t="e">
        <f t="shared" si="47"/>
        <v>#DIV/0!</v>
      </c>
    </row>
    <row r="331" spans="1:14" ht="15.95" hidden="1" customHeight="1" x14ac:dyDescent="0.2">
      <c r="A331" s="98"/>
      <c r="B331" s="52" t="s">
        <v>96</v>
      </c>
      <c r="C331" s="48"/>
      <c r="D331" s="48"/>
      <c r="E331" s="84"/>
      <c r="F331" s="63">
        <f t="shared" si="42"/>
        <v>0</v>
      </c>
      <c r="G331" s="48">
        <f>'PNC, Exon. &amp; no Exon.'!B372</f>
        <v>0</v>
      </c>
      <c r="H331" s="48">
        <f>'PNC, Exon. &amp; no Exon.'!C372</f>
        <v>0</v>
      </c>
      <c r="I331" s="82"/>
      <c r="J331" s="63">
        <f t="shared" si="43"/>
        <v>0</v>
      </c>
      <c r="K331" s="48">
        <f t="shared" si="44"/>
        <v>0</v>
      </c>
      <c r="L331" s="94" t="e">
        <f t="shared" si="45"/>
        <v>#DIV/0!</v>
      </c>
      <c r="M331" s="61" t="e">
        <f t="shared" si="46"/>
        <v>#DIV/0!</v>
      </c>
      <c r="N331" s="61" t="e">
        <f t="shared" si="47"/>
        <v>#DIV/0!</v>
      </c>
    </row>
    <row r="332" spans="1:14" ht="15.95" hidden="1" customHeight="1" x14ac:dyDescent="0.2">
      <c r="A332" s="11"/>
      <c r="B332" s="52" t="s">
        <v>100</v>
      </c>
      <c r="C332" s="48"/>
      <c r="D332" s="48"/>
      <c r="E332" s="84"/>
      <c r="F332" s="63">
        <f t="shared" si="42"/>
        <v>0</v>
      </c>
      <c r="G332" s="48">
        <f>'PNC, Exon. &amp; no Exon.'!B373</f>
        <v>0</v>
      </c>
      <c r="H332" s="48">
        <f>'PNC, Exon. &amp; no Exon.'!C373</f>
        <v>0</v>
      </c>
      <c r="I332" s="82"/>
      <c r="J332" s="63">
        <f t="shared" si="43"/>
        <v>0</v>
      </c>
      <c r="K332" s="48">
        <f t="shared" si="44"/>
        <v>0</v>
      </c>
      <c r="L332" s="94" t="e">
        <f t="shared" si="45"/>
        <v>#DIV/0!</v>
      </c>
      <c r="M332" s="61" t="e">
        <f t="shared" si="46"/>
        <v>#DIV/0!</v>
      </c>
      <c r="N332" s="61" t="e">
        <f t="shared" si="47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2"/>
        <v>0</v>
      </c>
      <c r="G333" s="48">
        <f>'PNC, Exon. &amp; no Exon.'!B374</f>
        <v>0</v>
      </c>
      <c r="H333" s="48">
        <f>'PNC, Exon. &amp; no Exon.'!C374</f>
        <v>0</v>
      </c>
      <c r="I333" s="82"/>
      <c r="J333" s="63">
        <f t="shared" si="43"/>
        <v>0</v>
      </c>
      <c r="K333" s="48">
        <f t="shared" si="44"/>
        <v>0</v>
      </c>
      <c r="L333" s="94" t="e">
        <f t="shared" si="45"/>
        <v>#DIV/0!</v>
      </c>
      <c r="M333" s="61" t="e">
        <f t="shared" si="46"/>
        <v>#DIV/0!</v>
      </c>
      <c r="N333" s="61" t="e">
        <f t="shared" si="47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2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3"/>
        <v>0</v>
      </c>
      <c r="K334" s="48">
        <f t="shared" si="44"/>
        <v>0</v>
      </c>
      <c r="L334" s="94" t="e">
        <f t="shared" si="45"/>
        <v>#DIV/0!</v>
      </c>
      <c r="M334" s="61" t="e">
        <f t="shared" si="46"/>
        <v>#DIV/0!</v>
      </c>
      <c r="N334" s="61" t="e">
        <f t="shared" si="47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2"/>
        <v>0</v>
      </c>
      <c r="G335" s="48">
        <f>'PNC, Exon. &amp; no Exon.'!B376</f>
        <v>0</v>
      </c>
      <c r="H335" s="48">
        <f>'PNC, Exon. &amp; no Exon.'!C376</f>
        <v>0</v>
      </c>
      <c r="I335" s="82"/>
      <c r="J335" s="63">
        <f t="shared" si="43"/>
        <v>0</v>
      </c>
      <c r="K335" s="48">
        <f t="shared" si="44"/>
        <v>0</v>
      </c>
      <c r="L335" s="94" t="e">
        <f t="shared" si="45"/>
        <v>#DIV/0!</v>
      </c>
      <c r="M335" s="61" t="e">
        <f t="shared" si="46"/>
        <v>#DIV/0!</v>
      </c>
      <c r="N335" s="61" t="e">
        <f t="shared" si="47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2"/>
        <v>0</v>
      </c>
      <c r="G336" s="48">
        <f>'PNC, Exon. &amp; no Exon.'!B377</f>
        <v>0</v>
      </c>
      <c r="H336" s="48">
        <f>'PNC, Exon. &amp; no Exon.'!C377</f>
        <v>0</v>
      </c>
      <c r="I336" s="82"/>
      <c r="J336" s="63">
        <f t="shared" si="43"/>
        <v>0</v>
      </c>
      <c r="K336" s="48">
        <f t="shared" si="44"/>
        <v>0</v>
      </c>
      <c r="L336" s="94" t="e">
        <f t="shared" si="45"/>
        <v>#DIV/0!</v>
      </c>
      <c r="M336" s="61" t="e">
        <f t="shared" si="46"/>
        <v>#DIV/0!</v>
      </c>
      <c r="N336" s="61" t="e">
        <f t="shared" si="47"/>
        <v>#DIV/0!</v>
      </c>
    </row>
    <row r="337" spans="1:14" ht="15.95" hidden="1" customHeight="1" x14ac:dyDescent="0.2">
      <c r="A337" s="11"/>
      <c r="B337" s="52" t="s">
        <v>109</v>
      </c>
      <c r="C337" s="48"/>
      <c r="D337" s="48"/>
      <c r="E337" s="82"/>
      <c r="F337" s="63">
        <f t="shared" si="42"/>
        <v>0</v>
      </c>
      <c r="G337" s="48">
        <f>'PNC, Exon. &amp; no Exon.'!B378</f>
        <v>0</v>
      </c>
      <c r="H337" s="48">
        <f>'PNC, Exon. &amp; no Exon.'!C378</f>
        <v>0</v>
      </c>
      <c r="I337" s="82"/>
      <c r="J337" s="63">
        <f t="shared" si="43"/>
        <v>0</v>
      </c>
      <c r="K337" s="48">
        <f t="shared" si="44"/>
        <v>0</v>
      </c>
      <c r="L337" s="94" t="e">
        <f t="shared" si="45"/>
        <v>#DIV/0!</v>
      </c>
      <c r="M337" s="61" t="e">
        <f t="shared" si="46"/>
        <v>#DIV/0!</v>
      </c>
      <c r="N337" s="61" t="e">
        <f t="shared" si="47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2"/>
        <v>0</v>
      </c>
      <c r="G338" s="48">
        <f>'PNC, Exon. &amp; no Exon.'!B379</f>
        <v>0</v>
      </c>
      <c r="H338" s="48">
        <f>'PNC, Exon. &amp; no Exon.'!C379</f>
        <v>0</v>
      </c>
      <c r="I338" s="82"/>
      <c r="J338" s="63">
        <f t="shared" si="43"/>
        <v>0</v>
      </c>
      <c r="K338" s="48">
        <f t="shared" si="44"/>
        <v>0</v>
      </c>
      <c r="L338" s="94" t="e">
        <f t="shared" si="45"/>
        <v>#DIV/0!</v>
      </c>
      <c r="M338" s="61" t="e">
        <f t="shared" si="46"/>
        <v>#DIV/0!</v>
      </c>
      <c r="N338" s="61" t="e">
        <f t="shared" si="47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2"/>
        <v>0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3"/>
        <v>0</v>
      </c>
      <c r="K339" s="48">
        <f t="shared" si="44"/>
        <v>0</v>
      </c>
      <c r="L339" s="94" t="e">
        <f t="shared" si="45"/>
        <v>#DIV/0!</v>
      </c>
      <c r="M339" s="61" t="e">
        <f t="shared" si="46"/>
        <v>#DIV/0!</v>
      </c>
      <c r="N339" s="61" t="e">
        <f t="shared" si="47"/>
        <v>#DIV/0!</v>
      </c>
    </row>
    <row r="340" spans="1:14" ht="15.95" hidden="1" customHeight="1" x14ac:dyDescent="0.2">
      <c r="A340" s="11"/>
      <c r="B340" s="52" t="s">
        <v>102</v>
      </c>
      <c r="C340" s="48"/>
      <c r="D340" s="48"/>
      <c r="E340" s="82"/>
      <c r="F340" s="63">
        <f t="shared" si="42"/>
        <v>0</v>
      </c>
      <c r="G340" s="48">
        <f>'PNC, Exon. &amp; no Exon.'!B381</f>
        <v>0</v>
      </c>
      <c r="H340" s="48">
        <f>'PNC, Exon. &amp; no Exon.'!C381</f>
        <v>0</v>
      </c>
      <c r="I340" s="82"/>
      <c r="J340" s="63">
        <f t="shared" si="43"/>
        <v>0</v>
      </c>
      <c r="K340" s="48">
        <f t="shared" si="44"/>
        <v>0</v>
      </c>
      <c r="L340" s="94" t="e">
        <f t="shared" si="45"/>
        <v>#DIV/0!</v>
      </c>
      <c r="M340" s="61" t="e">
        <f t="shared" si="46"/>
        <v>#DIV/0!</v>
      </c>
      <c r="N340" s="61" t="e">
        <f t="shared" si="47"/>
        <v>#DIV/0!</v>
      </c>
    </row>
    <row r="341" spans="1:14" ht="15.95" hidden="1" customHeight="1" x14ac:dyDescent="0.2">
      <c r="A341" s="11"/>
      <c r="B341" s="52" t="s">
        <v>93</v>
      </c>
      <c r="C341" s="48"/>
      <c r="D341" s="48"/>
      <c r="E341" s="84"/>
      <c r="F341" s="63">
        <f t="shared" si="42"/>
        <v>0</v>
      </c>
      <c r="G341" s="48">
        <f>'PNC, Exon. &amp; no Exon.'!B382</f>
        <v>0</v>
      </c>
      <c r="H341" s="48">
        <f>'PNC, Exon. &amp; no Exon.'!C382</f>
        <v>0</v>
      </c>
      <c r="I341" s="82"/>
      <c r="J341" s="63">
        <f t="shared" si="43"/>
        <v>0</v>
      </c>
      <c r="K341" s="48">
        <f t="shared" si="44"/>
        <v>0</v>
      </c>
      <c r="L341" s="94" t="e">
        <f t="shared" si="45"/>
        <v>#DIV/0!</v>
      </c>
      <c r="M341" s="61" t="e">
        <f t="shared" si="46"/>
        <v>#DIV/0!</v>
      </c>
      <c r="N341" s="61" t="e">
        <f t="shared" si="47"/>
        <v>#DIV/0!</v>
      </c>
    </row>
    <row r="342" spans="1:14" ht="15.95" hidden="1" customHeight="1" x14ac:dyDescent="0.2">
      <c r="A342" s="11"/>
      <c r="B342" s="52" t="s">
        <v>103</v>
      </c>
      <c r="C342" s="48"/>
      <c r="D342" s="48"/>
      <c r="E342" s="84"/>
      <c r="F342" s="63">
        <f t="shared" si="42"/>
        <v>0</v>
      </c>
      <c r="G342" s="48">
        <f>'PNC, Exon. &amp; no Exon.'!B383</f>
        <v>0</v>
      </c>
      <c r="H342" s="48">
        <f>'PNC, Exon. &amp; no Exon.'!C383</f>
        <v>0</v>
      </c>
      <c r="I342" s="82"/>
      <c r="J342" s="63">
        <f t="shared" si="43"/>
        <v>0</v>
      </c>
      <c r="K342" s="48">
        <f t="shared" si="44"/>
        <v>0</v>
      </c>
      <c r="L342" s="94" t="e">
        <f t="shared" si="45"/>
        <v>#DIV/0!</v>
      </c>
      <c r="M342" s="61" t="e">
        <f t="shared" si="46"/>
        <v>#DIV/0!</v>
      </c>
      <c r="N342" s="61" t="e">
        <f t="shared" si="47"/>
        <v>#DIV/0!</v>
      </c>
    </row>
    <row r="343" spans="1:14" ht="15.95" hidden="1" customHeight="1" x14ac:dyDescent="0.2">
      <c r="A343" s="11"/>
      <c r="B343" s="51" t="s">
        <v>117</v>
      </c>
      <c r="C343" s="48"/>
      <c r="D343" s="48"/>
      <c r="E343" s="84"/>
      <c r="F343" s="63">
        <f t="shared" si="42"/>
        <v>0</v>
      </c>
      <c r="G343" s="48">
        <f>'PNC, Exon. &amp; no Exon.'!B384</f>
        <v>0</v>
      </c>
      <c r="H343" s="48">
        <f>'PNC, Exon. &amp; no Exon.'!C384</f>
        <v>0</v>
      </c>
      <c r="I343" s="82"/>
      <c r="J343" s="63">
        <f t="shared" si="43"/>
        <v>0</v>
      </c>
      <c r="K343" s="48">
        <f t="shared" si="44"/>
        <v>0</v>
      </c>
      <c r="L343" s="94" t="e">
        <f t="shared" si="45"/>
        <v>#DIV/0!</v>
      </c>
      <c r="M343" s="61" t="e">
        <f t="shared" si="46"/>
        <v>#DIV/0!</v>
      </c>
      <c r="N343" s="61" t="e">
        <f t="shared" si="47"/>
        <v>#DIV/0!</v>
      </c>
    </row>
    <row r="344" spans="1:14" ht="15.95" hidden="1" customHeight="1" x14ac:dyDescent="0.2">
      <c r="A344" s="11"/>
      <c r="B344" s="52" t="s">
        <v>108</v>
      </c>
      <c r="C344" s="48"/>
      <c r="D344" s="48"/>
      <c r="E344" s="84"/>
      <c r="F344" s="63">
        <f t="shared" si="42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3"/>
        <v>0</v>
      </c>
      <c r="K344" s="48">
        <f t="shared" si="44"/>
        <v>0</v>
      </c>
      <c r="L344" s="94" t="e">
        <f t="shared" si="45"/>
        <v>#DIV/0!</v>
      </c>
      <c r="M344" s="61" t="e">
        <f t="shared" si="46"/>
        <v>#DIV/0!</v>
      </c>
      <c r="N344" s="61" t="e">
        <f t="shared" si="47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2"/>
        <v>0</v>
      </c>
      <c r="G345" s="48">
        <f>'PNC, Exon. &amp; no Exon.'!B386</f>
        <v>0</v>
      </c>
      <c r="H345" s="48">
        <f>'PNC, Exon. &amp; no Exon.'!C386</f>
        <v>0</v>
      </c>
      <c r="I345" s="82"/>
      <c r="J345" s="63">
        <f t="shared" si="43"/>
        <v>0</v>
      </c>
      <c r="K345" s="48">
        <f t="shared" si="44"/>
        <v>0</v>
      </c>
      <c r="L345" s="94" t="e">
        <f t="shared" si="45"/>
        <v>#DIV/0!</v>
      </c>
      <c r="M345" s="61" t="e">
        <f t="shared" si="46"/>
        <v>#DIV/0!</v>
      </c>
      <c r="N345" s="61" t="e">
        <f t="shared" si="47"/>
        <v>#DIV/0!</v>
      </c>
    </row>
    <row r="346" spans="1:14" ht="15.95" hidden="1" customHeight="1" x14ac:dyDescent="0.2">
      <c r="A346" s="11"/>
      <c r="B346" s="52" t="s">
        <v>106</v>
      </c>
      <c r="C346" s="48"/>
      <c r="D346" s="48"/>
      <c r="E346" s="84"/>
      <c r="F346" s="63">
        <f t="shared" si="42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3"/>
        <v>0</v>
      </c>
      <c r="K346" s="48">
        <f t="shared" si="44"/>
        <v>0</v>
      </c>
      <c r="L346" s="94" t="e">
        <f t="shared" si="45"/>
        <v>#DIV/0!</v>
      </c>
      <c r="M346" s="61" t="e">
        <f t="shared" si="46"/>
        <v>#DIV/0!</v>
      </c>
      <c r="N346" s="61" t="e">
        <f t="shared" si="47"/>
        <v>#DIV/0!</v>
      </c>
    </row>
    <row r="347" spans="1:14" ht="15.95" hidden="1" customHeight="1" x14ac:dyDescent="0.2">
      <c r="A347" s="11"/>
      <c r="B347" s="52" t="s">
        <v>116</v>
      </c>
      <c r="C347" s="48"/>
      <c r="D347" s="48"/>
      <c r="E347" s="82"/>
      <c r="F347" s="63">
        <f t="shared" si="42"/>
        <v>0</v>
      </c>
      <c r="G347" s="48">
        <f>'PNC, Exon. &amp; no Exon.'!B388</f>
        <v>0</v>
      </c>
      <c r="H347" s="48">
        <f>'PNC, Exon. &amp; no Exon.'!C388</f>
        <v>0</v>
      </c>
      <c r="I347" s="82"/>
      <c r="J347" s="63">
        <f t="shared" si="43"/>
        <v>0</v>
      </c>
      <c r="K347" s="48">
        <f t="shared" si="44"/>
        <v>0</v>
      </c>
      <c r="L347" s="94" t="e">
        <f t="shared" si="45"/>
        <v>#DIV/0!</v>
      </c>
      <c r="M347" s="61" t="e">
        <f t="shared" si="46"/>
        <v>#DIV/0!</v>
      </c>
      <c r="N347" s="61" t="e">
        <f t="shared" si="47"/>
        <v>#DIV/0!</v>
      </c>
    </row>
    <row r="348" spans="1:14" ht="15.95" hidden="1" customHeight="1" x14ac:dyDescent="0.2">
      <c r="A348" s="11"/>
      <c r="B348" s="52" t="s">
        <v>118</v>
      </c>
      <c r="C348" s="48"/>
      <c r="D348" s="48"/>
      <c r="E348" s="82"/>
      <c r="F348" s="63">
        <f t="shared" si="42"/>
        <v>0</v>
      </c>
      <c r="G348" s="48">
        <f>'PNC, Exon. &amp; no Exon.'!B389</f>
        <v>0</v>
      </c>
      <c r="H348" s="48">
        <f>'PNC, Exon. &amp; no Exon.'!C389</f>
        <v>0</v>
      </c>
      <c r="I348" s="82"/>
      <c r="J348" s="63">
        <f t="shared" si="43"/>
        <v>0</v>
      </c>
      <c r="K348" s="48">
        <f t="shared" si="44"/>
        <v>0</v>
      </c>
      <c r="L348" s="94" t="e">
        <f t="shared" si="45"/>
        <v>#DIV/0!</v>
      </c>
      <c r="M348" s="61" t="e">
        <f t="shared" si="46"/>
        <v>#DIV/0!</v>
      </c>
      <c r="N348" s="61" t="e">
        <f t="shared" si="47"/>
        <v>#DIV/0!</v>
      </c>
    </row>
    <row r="349" spans="1:14" ht="15.95" hidden="1" customHeight="1" x14ac:dyDescent="0.2">
      <c r="A349" s="11"/>
      <c r="B349" s="52" t="s">
        <v>121</v>
      </c>
      <c r="C349" s="48"/>
      <c r="D349" s="48"/>
      <c r="E349" s="82"/>
      <c r="F349" s="63">
        <f t="shared" si="42"/>
        <v>0</v>
      </c>
      <c r="G349" s="48">
        <f>'PNC, Exon. &amp; no Exon.'!B390</f>
        <v>0</v>
      </c>
      <c r="H349" s="48">
        <f>'PNC, Exon. &amp; no Exon.'!C390</f>
        <v>0</v>
      </c>
      <c r="I349" s="82"/>
      <c r="J349" s="63">
        <f t="shared" si="43"/>
        <v>0</v>
      </c>
      <c r="K349" s="48">
        <f t="shared" si="44"/>
        <v>0</v>
      </c>
      <c r="L349" s="94" t="e">
        <f t="shared" si="45"/>
        <v>#DIV/0!</v>
      </c>
      <c r="M349" s="61" t="e">
        <f t="shared" si="46"/>
        <v>#DIV/0!</v>
      </c>
      <c r="N349" s="61" t="e">
        <f t="shared" si="47"/>
        <v>#DIV/0!</v>
      </c>
    </row>
    <row r="350" spans="1:14" ht="15.95" hidden="1" customHeight="1" x14ac:dyDescent="0.2">
      <c r="A350" s="11"/>
      <c r="B350" s="52" t="s">
        <v>99</v>
      </c>
      <c r="C350" s="48"/>
      <c r="D350" s="48"/>
      <c r="E350" s="82"/>
      <c r="F350" s="63">
        <f t="shared" si="42"/>
        <v>0</v>
      </c>
      <c r="G350" s="48">
        <f>'PNC, Exon. &amp; no Exon.'!B391</f>
        <v>0</v>
      </c>
      <c r="H350" s="48">
        <f>'PNC, Exon. &amp; no Exon.'!C391</f>
        <v>0</v>
      </c>
      <c r="I350" s="82"/>
      <c r="J350" s="63">
        <f t="shared" si="43"/>
        <v>0</v>
      </c>
      <c r="K350" s="48">
        <f t="shared" si="44"/>
        <v>0</v>
      </c>
      <c r="L350" s="94" t="e">
        <f t="shared" si="45"/>
        <v>#DIV/0!</v>
      </c>
      <c r="M350" s="61" t="e">
        <f t="shared" si="46"/>
        <v>#DIV/0!</v>
      </c>
      <c r="N350" s="61" t="e">
        <f t="shared" si="47"/>
        <v>#DIV/0!</v>
      </c>
    </row>
    <row r="351" spans="1:14" ht="15.95" hidden="1" customHeight="1" x14ac:dyDescent="0.2">
      <c r="A351" s="11"/>
      <c r="B351" s="52" t="s">
        <v>104</v>
      </c>
      <c r="C351" s="48"/>
      <c r="D351" s="48"/>
      <c r="E351" s="82"/>
      <c r="F351" s="63">
        <f t="shared" si="42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3"/>
        <v>0</v>
      </c>
      <c r="K351" s="48">
        <f t="shared" si="44"/>
        <v>0</v>
      </c>
      <c r="L351" s="94" t="e">
        <f t="shared" si="45"/>
        <v>#DIV/0!</v>
      </c>
      <c r="M351" s="61" t="e">
        <f t="shared" si="46"/>
        <v>#DIV/0!</v>
      </c>
      <c r="N351" s="61" t="e">
        <f t="shared" si="47"/>
        <v>#DIV/0!</v>
      </c>
    </row>
    <row r="352" spans="1:14" ht="15.95" hidden="1" customHeight="1" x14ac:dyDescent="0.2">
      <c r="A352" s="11"/>
      <c r="B352" s="51" t="s">
        <v>111</v>
      </c>
      <c r="C352" s="48"/>
      <c r="D352" s="48"/>
      <c r="E352" s="82"/>
      <c r="F352" s="63">
        <f t="shared" si="42"/>
        <v>0</v>
      </c>
      <c r="G352" s="48">
        <f>'PNC, Exon. &amp; no Exon.'!B393</f>
        <v>0</v>
      </c>
      <c r="H352" s="48">
        <f>'PNC, Exon. &amp; no Exon.'!C393</f>
        <v>0</v>
      </c>
      <c r="I352" s="82"/>
      <c r="J352" s="63">
        <f t="shared" si="43"/>
        <v>0</v>
      </c>
      <c r="K352" s="48">
        <f t="shared" si="44"/>
        <v>0</v>
      </c>
      <c r="L352" s="94" t="e">
        <f t="shared" si="45"/>
        <v>#DIV/0!</v>
      </c>
      <c r="M352" s="61" t="e">
        <f t="shared" si="46"/>
        <v>#DIV/0!</v>
      </c>
      <c r="N352" s="61" t="e">
        <f t="shared" si="47"/>
        <v>#DIV/0!</v>
      </c>
    </row>
    <row r="353" spans="1:14" ht="15.95" hidden="1" customHeight="1" x14ac:dyDescent="0.2">
      <c r="A353" s="11"/>
      <c r="B353" s="52" t="s">
        <v>119</v>
      </c>
      <c r="C353" s="48"/>
      <c r="D353" s="48"/>
      <c r="E353" s="84"/>
      <c r="F353" s="63">
        <f t="shared" si="42"/>
        <v>0</v>
      </c>
      <c r="G353" s="48">
        <f>'PNC, Exon. &amp; no Exon.'!B394</f>
        <v>0</v>
      </c>
      <c r="H353" s="48">
        <f>'PNC, Exon. &amp; no Exon.'!C394</f>
        <v>0</v>
      </c>
      <c r="I353" s="82"/>
      <c r="J353" s="63">
        <f t="shared" si="43"/>
        <v>0</v>
      </c>
      <c r="K353" s="48">
        <f t="shared" si="44"/>
        <v>0</v>
      </c>
      <c r="L353" s="94" t="e">
        <f t="shared" si="45"/>
        <v>#DIV/0!</v>
      </c>
      <c r="M353" s="61" t="e">
        <f t="shared" si="46"/>
        <v>#DIV/0!</v>
      </c>
      <c r="N353" s="61" t="e">
        <f t="shared" si="47"/>
        <v>#DIV/0!</v>
      </c>
    </row>
    <row r="354" spans="1:14" ht="15.95" hidden="1" customHeight="1" x14ac:dyDescent="0.2">
      <c r="A354" s="11"/>
      <c r="B354" s="52" t="s">
        <v>120</v>
      </c>
      <c r="C354" s="48"/>
      <c r="D354" s="48"/>
      <c r="E354" s="84"/>
      <c r="F354" s="63">
        <f t="shared" si="42"/>
        <v>0</v>
      </c>
      <c r="G354" s="48">
        <f>'PNC, Exon. &amp; no Exon.'!B395</f>
        <v>0</v>
      </c>
      <c r="H354" s="48">
        <f>'PNC, Exon. &amp; no Exon.'!C395</f>
        <v>0</v>
      </c>
      <c r="I354" s="82"/>
      <c r="J354" s="63">
        <f t="shared" si="43"/>
        <v>0</v>
      </c>
      <c r="K354" s="48">
        <f t="shared" si="44"/>
        <v>0</v>
      </c>
      <c r="L354" s="94" t="e">
        <f t="shared" si="45"/>
        <v>#DIV/0!</v>
      </c>
      <c r="M354" s="61" t="e">
        <f t="shared" si="46"/>
        <v>#DIV/0!</v>
      </c>
      <c r="N354" s="61" t="e">
        <f t="shared" si="47"/>
        <v>#DIV/0!</v>
      </c>
    </row>
    <row r="355" spans="1:14" ht="15.95" hidden="1" customHeight="1" x14ac:dyDescent="0.2">
      <c r="A355" s="11"/>
      <c r="B355" s="52" t="s">
        <v>122</v>
      </c>
      <c r="C355" s="48"/>
      <c r="D355" s="48"/>
      <c r="E355" s="84"/>
      <c r="F355" s="63">
        <f t="shared" si="42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3"/>
        <v>0</v>
      </c>
      <c r="K355" s="48">
        <f t="shared" si="44"/>
        <v>0</v>
      </c>
      <c r="L355" s="94" t="e">
        <f t="shared" si="45"/>
        <v>#DIV/0!</v>
      </c>
      <c r="M355" s="61" t="e">
        <f t="shared" si="46"/>
        <v>#DIV/0!</v>
      </c>
      <c r="N355" s="61" t="e">
        <f t="shared" si="47"/>
        <v>#DIV/0!</v>
      </c>
    </row>
    <row r="356" spans="1:14" ht="15.95" hidden="1" customHeight="1" x14ac:dyDescent="0.2">
      <c r="A356" s="11"/>
      <c r="B356" s="52" t="s">
        <v>88</v>
      </c>
      <c r="C356" s="48"/>
      <c r="D356" s="48"/>
      <c r="E356" s="84"/>
      <c r="F356" s="63">
        <f t="shared" si="42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3"/>
        <v>0</v>
      </c>
      <c r="K356" s="48">
        <f t="shared" si="44"/>
        <v>0</v>
      </c>
      <c r="L356" s="94" t="e">
        <f t="shared" si="45"/>
        <v>#DIV/0!</v>
      </c>
      <c r="M356" s="61" t="e">
        <f t="shared" si="46"/>
        <v>#DIV/0!</v>
      </c>
      <c r="N356" s="61" t="e">
        <f t="shared" si="47"/>
        <v>#DIV/0!</v>
      </c>
    </row>
    <row r="357" spans="1:14" ht="15.95" hidden="1" customHeight="1" x14ac:dyDescent="0.2">
      <c r="A357" s="11"/>
      <c r="B357" s="52" t="s">
        <v>107</v>
      </c>
      <c r="C357" s="48"/>
      <c r="D357" s="48"/>
      <c r="E357" s="84"/>
      <c r="F357" s="63">
        <f t="shared" si="42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3"/>
        <v>0</v>
      </c>
      <c r="K357" s="48">
        <f t="shared" si="44"/>
        <v>0</v>
      </c>
      <c r="L357" s="94" t="e">
        <f t="shared" si="45"/>
        <v>#DIV/0!</v>
      </c>
      <c r="M357" s="61" t="e">
        <f t="shared" si="46"/>
        <v>#DIV/0!</v>
      </c>
      <c r="N357" s="61" t="e">
        <f t="shared" si="47"/>
        <v>#DIV/0!</v>
      </c>
    </row>
    <row r="358" spans="1:14" ht="15.95" hidden="1" customHeight="1" x14ac:dyDescent="0.2">
      <c r="A358" s="11"/>
      <c r="B358" s="52" t="s">
        <v>105</v>
      </c>
      <c r="C358" s="48"/>
      <c r="D358" s="48"/>
      <c r="E358" s="84"/>
      <c r="F358" s="63">
        <f t="shared" si="42"/>
        <v>0</v>
      </c>
      <c r="G358" s="48">
        <f>'PNC, Exon. &amp; no Exon.'!B399</f>
        <v>0</v>
      </c>
      <c r="H358" s="48">
        <f>'PNC, Exon. &amp; no Exon.'!C399</f>
        <v>0</v>
      </c>
      <c r="I358" s="82"/>
      <c r="J358" s="63">
        <f t="shared" si="43"/>
        <v>0</v>
      </c>
      <c r="K358" s="48">
        <f t="shared" si="44"/>
        <v>0</v>
      </c>
      <c r="L358" s="94" t="e">
        <f t="shared" si="45"/>
        <v>#DIV/0!</v>
      </c>
      <c r="M358" s="61" t="e">
        <f t="shared" si="46"/>
        <v>#DIV/0!</v>
      </c>
      <c r="N358" s="61" t="e">
        <f t="shared" si="47"/>
        <v>#DIV/0!</v>
      </c>
    </row>
    <row r="359" spans="1:14" ht="15.95" hidden="1" customHeight="1" x14ac:dyDescent="0.2">
      <c r="A359" s="11"/>
      <c r="B359" s="52" t="s">
        <v>112</v>
      </c>
      <c r="C359" s="48"/>
      <c r="D359" s="48"/>
      <c r="E359" s="84"/>
      <c r="F359" s="63">
        <f t="shared" si="42"/>
        <v>0</v>
      </c>
      <c r="G359" s="48">
        <f>'PNC, Exon. &amp; no Exon.'!B400</f>
        <v>0</v>
      </c>
      <c r="H359" s="48">
        <f>'PNC, Exon. &amp; no Exon.'!C400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3" t="s">
        <v>42</v>
      </c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</row>
    <row r="368" spans="1:14" hidden="1" x14ac:dyDescent="0.2">
      <c r="A368" s="184" t="s">
        <v>59</v>
      </c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</row>
    <row r="369" spans="1:14" hidden="1" x14ac:dyDescent="0.2">
      <c r="A369" s="186" t="s">
        <v>136</v>
      </c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</row>
    <row r="370" spans="1:14" hidden="1" x14ac:dyDescent="0.2">
      <c r="A370" s="184" t="s">
        <v>115</v>
      </c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87" t="s">
        <v>33</v>
      </c>
      <c r="C372" s="187" t="s">
        <v>142</v>
      </c>
      <c r="D372" s="187"/>
      <c r="E372" s="187" t="s">
        <v>52</v>
      </c>
      <c r="F372" s="187"/>
      <c r="G372" s="187" t="s">
        <v>143</v>
      </c>
      <c r="H372" s="187"/>
      <c r="I372" s="187"/>
      <c r="J372" s="187"/>
      <c r="K372" s="187" t="s">
        <v>29</v>
      </c>
      <c r="L372" s="187"/>
      <c r="M372" s="187" t="s">
        <v>62</v>
      </c>
      <c r="N372" s="187"/>
    </row>
    <row r="373" spans="1:14" ht="31.5" hidden="1" customHeight="1" x14ac:dyDescent="0.2">
      <c r="A373" s="96"/>
      <c r="B373" s="187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/>
      <c r="D374" s="48"/>
      <c r="E374" s="82"/>
      <c r="F374" s="63">
        <f t="shared" ref="F374:F380" si="48">(C374+D374)</f>
        <v>0</v>
      </c>
      <c r="G374" s="48">
        <f>'PNC, Exon. &amp; no Exon.'!B420</f>
        <v>0</v>
      </c>
      <c r="H374" s="48">
        <f>'PNC, Exon. &amp; no Exon.'!C420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86</v>
      </c>
      <c r="C375" s="48"/>
      <c r="D375" s="48"/>
      <c r="E375" s="82"/>
      <c r="F375" s="63">
        <f t="shared" si="48"/>
        <v>0</v>
      </c>
      <c r="G375" s="48">
        <f>'PNC, Exon. &amp; no Exon.'!B421</f>
        <v>0</v>
      </c>
      <c r="H375" s="48">
        <f>'PNC, Exon. &amp; no Exon.'!C421</f>
        <v>0</v>
      </c>
      <c r="I375" s="82"/>
      <c r="J375" s="63">
        <f t="shared" ref="J375:J410" si="49">(G375+H375)</f>
        <v>0</v>
      </c>
      <c r="K375" s="48">
        <f t="shared" ref="K375:K410" si="50">J375-F375</f>
        <v>0</v>
      </c>
      <c r="L375" s="94" t="e">
        <f t="shared" ref="L375:L410" si="51">K375/F375*100</f>
        <v>#DIV/0!</v>
      </c>
      <c r="M375" s="61" t="e">
        <f t="shared" ref="M375:M410" si="52">(F375/$F$412*100)</f>
        <v>#DIV/0!</v>
      </c>
      <c r="N375" s="61" t="e">
        <f t="shared" ref="N375:N410" si="53">(J375/$J$412*100)</f>
        <v>#DIV/0!</v>
      </c>
    </row>
    <row r="376" spans="1:14" ht="15.95" hidden="1" customHeight="1" x14ac:dyDescent="0.2">
      <c r="A376" s="98"/>
      <c r="B376" s="52" t="s">
        <v>101</v>
      </c>
      <c r="C376" s="48"/>
      <c r="D376" s="48"/>
      <c r="E376" s="82"/>
      <c r="F376" s="63">
        <f t="shared" si="48"/>
        <v>0</v>
      </c>
      <c r="G376" s="48">
        <f>'PNC, Exon. &amp; no Exon.'!B422</f>
        <v>0</v>
      </c>
      <c r="H376" s="48">
        <f>'PNC, Exon. &amp; no Exon.'!C422</f>
        <v>0</v>
      </c>
      <c r="I376" s="82"/>
      <c r="J376" s="63">
        <f t="shared" si="49"/>
        <v>0</v>
      </c>
      <c r="K376" s="48">
        <f t="shared" si="50"/>
        <v>0</v>
      </c>
      <c r="L376" s="94" t="e">
        <f t="shared" si="51"/>
        <v>#DIV/0!</v>
      </c>
      <c r="M376" s="61" t="e">
        <f t="shared" si="52"/>
        <v>#DIV/0!</v>
      </c>
      <c r="N376" s="61" t="e">
        <f t="shared" si="53"/>
        <v>#DIV/0!</v>
      </c>
    </row>
    <row r="377" spans="1:14" ht="15.95" hidden="1" customHeight="1" x14ac:dyDescent="0.2">
      <c r="A377" s="98"/>
      <c r="B377" s="52" t="s">
        <v>97</v>
      </c>
      <c r="C377" s="48"/>
      <c r="D377" s="48"/>
      <c r="E377" s="82"/>
      <c r="F377" s="63">
        <f t="shared" si="48"/>
        <v>0</v>
      </c>
      <c r="G377" s="48">
        <f>'PNC, Exon. &amp; no Exon.'!B423</f>
        <v>0</v>
      </c>
      <c r="H377" s="48">
        <f>'PNC, Exon. &amp; no Exon.'!C423</f>
        <v>0</v>
      </c>
      <c r="I377" s="82"/>
      <c r="J377" s="63">
        <f t="shared" si="49"/>
        <v>0</v>
      </c>
      <c r="K377" s="48">
        <f t="shared" si="50"/>
        <v>0</v>
      </c>
      <c r="L377" s="94" t="e">
        <f t="shared" si="51"/>
        <v>#DIV/0!</v>
      </c>
      <c r="M377" s="61" t="e">
        <f t="shared" si="52"/>
        <v>#DIV/0!</v>
      </c>
      <c r="N377" s="61" t="e">
        <f t="shared" si="53"/>
        <v>#DIV/0!</v>
      </c>
    </row>
    <row r="378" spans="1:14" ht="15.95" hidden="1" customHeight="1" x14ac:dyDescent="0.2">
      <c r="A378" s="98"/>
      <c r="B378" s="52" t="s">
        <v>92</v>
      </c>
      <c r="C378" s="48"/>
      <c r="D378" s="48"/>
      <c r="E378" s="82"/>
      <c r="F378" s="63">
        <f t="shared" si="48"/>
        <v>0</v>
      </c>
      <c r="G378" s="48">
        <f>'PNC, Exon. &amp; no Exon.'!B424</f>
        <v>0</v>
      </c>
      <c r="H378" s="48">
        <f>'PNC, Exon. &amp; no Exon.'!C424</f>
        <v>0</v>
      </c>
      <c r="I378" s="82"/>
      <c r="J378" s="63">
        <f t="shared" si="49"/>
        <v>0</v>
      </c>
      <c r="K378" s="48">
        <f t="shared" si="50"/>
        <v>0</v>
      </c>
      <c r="L378" s="94" t="e">
        <f t="shared" si="51"/>
        <v>#DIV/0!</v>
      </c>
      <c r="M378" s="61" t="e">
        <f t="shared" si="52"/>
        <v>#DIV/0!</v>
      </c>
      <c r="N378" s="61" t="e">
        <f t="shared" si="53"/>
        <v>#DIV/0!</v>
      </c>
    </row>
    <row r="379" spans="1:14" ht="15.95" hidden="1" customHeight="1" x14ac:dyDescent="0.2">
      <c r="A379" s="98"/>
      <c r="B379" s="52" t="s">
        <v>89</v>
      </c>
      <c r="C379" s="48"/>
      <c r="D379" s="48"/>
      <c r="E379" s="82"/>
      <c r="F379" s="63">
        <f t="shared" si="48"/>
        <v>0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49"/>
        <v>0</v>
      </c>
      <c r="K379" s="48">
        <f t="shared" si="50"/>
        <v>0</v>
      </c>
      <c r="L379" s="94" t="e">
        <f t="shared" si="51"/>
        <v>#DIV/0!</v>
      </c>
      <c r="M379" s="61" t="e">
        <f t="shared" si="52"/>
        <v>#DIV/0!</v>
      </c>
      <c r="N379" s="61" t="e">
        <f t="shared" si="53"/>
        <v>#DIV/0!</v>
      </c>
    </row>
    <row r="380" spans="1:14" ht="15.95" hidden="1" customHeight="1" x14ac:dyDescent="0.2">
      <c r="A380" s="11"/>
      <c r="B380" s="52" t="s">
        <v>94</v>
      </c>
      <c r="C380" s="48"/>
      <c r="D380" s="48"/>
      <c r="E380" s="82"/>
      <c r="F380" s="63">
        <f t="shared" si="48"/>
        <v>0</v>
      </c>
      <c r="G380" s="48">
        <f>'PNC, Exon. &amp; no Exon.'!B426</f>
        <v>0</v>
      </c>
      <c r="H380" s="48">
        <f>'PNC, Exon. &amp; no Exon.'!C426</f>
        <v>0</v>
      </c>
      <c r="I380" s="82"/>
      <c r="J380" s="63">
        <f t="shared" si="49"/>
        <v>0</v>
      </c>
      <c r="K380" s="48">
        <f t="shared" si="50"/>
        <v>0</v>
      </c>
      <c r="L380" s="94" t="e">
        <f t="shared" si="51"/>
        <v>#DIV/0!</v>
      </c>
      <c r="M380" s="61" t="e">
        <f t="shared" si="52"/>
        <v>#DIV/0!</v>
      </c>
      <c r="N380" s="61" t="e">
        <f t="shared" si="53"/>
        <v>#DIV/0!</v>
      </c>
    </row>
    <row r="381" spans="1:14" ht="15.95" hidden="1" customHeight="1" x14ac:dyDescent="0.2">
      <c r="A381" s="98"/>
      <c r="B381" s="52" t="s">
        <v>90</v>
      </c>
      <c r="C381" s="48"/>
      <c r="D381" s="48"/>
      <c r="E381" s="82"/>
      <c r="F381" s="63">
        <f t="shared" ref="F381:F401" si="54">(C381+D381)</f>
        <v>0</v>
      </c>
      <c r="G381" s="48">
        <f>'PNC, Exon. &amp; no Exon.'!B427</f>
        <v>0</v>
      </c>
      <c r="H381" s="48">
        <f>'PNC, Exon. &amp; no Exon.'!C427</f>
        <v>0</v>
      </c>
      <c r="I381" s="82"/>
      <c r="J381" s="63">
        <f t="shared" si="49"/>
        <v>0</v>
      </c>
      <c r="K381" s="48">
        <f t="shared" si="50"/>
        <v>0</v>
      </c>
      <c r="L381" s="94" t="e">
        <f t="shared" si="51"/>
        <v>#DIV/0!</v>
      </c>
      <c r="M381" s="61" t="e">
        <f t="shared" si="52"/>
        <v>#DIV/0!</v>
      </c>
      <c r="N381" s="61" t="e">
        <f t="shared" si="53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4"/>
        <v>0</v>
      </c>
      <c r="G382" s="48">
        <f>'PNC, Exon. &amp; no Exon.'!B428</f>
        <v>0</v>
      </c>
      <c r="H382" s="48">
        <f>'PNC, Exon. &amp; no Exon.'!C428</f>
        <v>0</v>
      </c>
      <c r="I382" s="82"/>
      <c r="J382" s="63">
        <f t="shared" si="49"/>
        <v>0</v>
      </c>
      <c r="K382" s="48">
        <f t="shared" si="50"/>
        <v>0</v>
      </c>
      <c r="L382" s="94" t="e">
        <f t="shared" si="51"/>
        <v>#DIV/0!</v>
      </c>
      <c r="M382" s="61" t="e">
        <f t="shared" si="52"/>
        <v>#DIV/0!</v>
      </c>
      <c r="N382" s="61" t="e">
        <f t="shared" si="53"/>
        <v>#DIV/0!</v>
      </c>
    </row>
    <row r="383" spans="1:14" ht="15.95" hidden="1" customHeight="1" x14ac:dyDescent="0.2">
      <c r="A383" s="98"/>
      <c r="B383" s="52" t="s">
        <v>96</v>
      </c>
      <c r="C383" s="48"/>
      <c r="D383" s="48"/>
      <c r="E383" s="84"/>
      <c r="F383" s="63">
        <f t="shared" si="54"/>
        <v>0</v>
      </c>
      <c r="G383" s="48">
        <f>'PNC, Exon. &amp; no Exon.'!B429</f>
        <v>0</v>
      </c>
      <c r="H383" s="48">
        <f>'PNC, Exon. &amp; no Exon.'!C429</f>
        <v>0</v>
      </c>
      <c r="I383" s="82"/>
      <c r="J383" s="63">
        <f t="shared" si="49"/>
        <v>0</v>
      </c>
      <c r="K383" s="48">
        <f t="shared" si="50"/>
        <v>0</v>
      </c>
      <c r="L383" s="94" t="e">
        <f t="shared" si="51"/>
        <v>#DIV/0!</v>
      </c>
      <c r="M383" s="61" t="e">
        <f t="shared" si="52"/>
        <v>#DIV/0!</v>
      </c>
      <c r="N383" s="61" t="e">
        <f t="shared" si="53"/>
        <v>#DIV/0!</v>
      </c>
    </row>
    <row r="384" spans="1:14" ht="15.95" hidden="1" customHeight="1" x14ac:dyDescent="0.2">
      <c r="A384" s="98"/>
      <c r="B384" s="52" t="s">
        <v>100</v>
      </c>
      <c r="C384" s="48"/>
      <c r="D384" s="48"/>
      <c r="E384" s="84"/>
      <c r="F384" s="63">
        <f t="shared" si="54"/>
        <v>0</v>
      </c>
      <c r="G384" s="48">
        <f>'PNC, Exon. &amp; no Exon.'!B430</f>
        <v>0</v>
      </c>
      <c r="H384" s="48">
        <f>'PNC, Exon. &amp; no Exon.'!C430</f>
        <v>0</v>
      </c>
      <c r="I384" s="82"/>
      <c r="J384" s="63">
        <f t="shared" si="49"/>
        <v>0</v>
      </c>
      <c r="K384" s="48">
        <f t="shared" si="50"/>
        <v>0</v>
      </c>
      <c r="L384" s="94" t="e">
        <f t="shared" si="51"/>
        <v>#DIV/0!</v>
      </c>
      <c r="M384" s="61" t="e">
        <f t="shared" si="52"/>
        <v>#DIV/0!</v>
      </c>
      <c r="N384" s="61" t="e">
        <f t="shared" si="53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4"/>
        <v>0</v>
      </c>
      <c r="G385" s="48">
        <f>'PNC, Exon. &amp; no Exon.'!B431</f>
        <v>0</v>
      </c>
      <c r="H385" s="48">
        <f>'PNC, Exon. &amp; no Exon.'!C431</f>
        <v>0</v>
      </c>
      <c r="I385" s="82"/>
      <c r="J385" s="63">
        <f t="shared" si="49"/>
        <v>0</v>
      </c>
      <c r="K385" s="48">
        <f t="shared" si="50"/>
        <v>0</v>
      </c>
      <c r="L385" s="94" t="e">
        <f t="shared" si="51"/>
        <v>#DIV/0!</v>
      </c>
      <c r="M385" s="61" t="e">
        <f t="shared" si="52"/>
        <v>#DIV/0!</v>
      </c>
      <c r="N385" s="61" t="e">
        <f t="shared" si="53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4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49"/>
        <v>0</v>
      </c>
      <c r="K386" s="48">
        <f t="shared" si="50"/>
        <v>0</v>
      </c>
      <c r="L386" s="94" t="e">
        <f t="shared" si="51"/>
        <v>#DIV/0!</v>
      </c>
      <c r="M386" s="61" t="e">
        <f t="shared" si="52"/>
        <v>#DIV/0!</v>
      </c>
      <c r="N386" s="61" t="e">
        <f t="shared" si="53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4"/>
        <v>0</v>
      </c>
      <c r="G387" s="48">
        <f>'PNC, Exon. &amp; no Exon.'!B433</f>
        <v>0</v>
      </c>
      <c r="H387" s="48">
        <f>'PNC, Exon. &amp; no Exon.'!C433</f>
        <v>0</v>
      </c>
      <c r="I387" s="82"/>
      <c r="J387" s="63">
        <f t="shared" si="49"/>
        <v>0</v>
      </c>
      <c r="K387" s="48">
        <f t="shared" si="50"/>
        <v>0</v>
      </c>
      <c r="L387" s="94" t="e">
        <f t="shared" si="51"/>
        <v>#DIV/0!</v>
      </c>
      <c r="M387" s="61" t="e">
        <f t="shared" si="52"/>
        <v>#DIV/0!</v>
      </c>
      <c r="N387" s="61" t="e">
        <f t="shared" si="53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4"/>
        <v>0</v>
      </c>
      <c r="G388" s="48">
        <f>'PNC, Exon. &amp; no Exon.'!B434</f>
        <v>0</v>
      </c>
      <c r="H388" s="48">
        <f>'PNC, Exon. &amp; no Exon.'!C434</f>
        <v>0</v>
      </c>
      <c r="I388" s="82"/>
      <c r="J388" s="63">
        <f t="shared" si="49"/>
        <v>0</v>
      </c>
      <c r="K388" s="48">
        <f t="shared" si="50"/>
        <v>0</v>
      </c>
      <c r="L388" s="94" t="e">
        <f t="shared" si="51"/>
        <v>#DIV/0!</v>
      </c>
      <c r="M388" s="61" t="e">
        <f t="shared" si="52"/>
        <v>#DIV/0!</v>
      </c>
      <c r="N388" s="61" t="e">
        <f t="shared" si="53"/>
        <v>#DIV/0!</v>
      </c>
    </row>
    <row r="389" spans="1:14" ht="15.95" hidden="1" customHeight="1" x14ac:dyDescent="0.2">
      <c r="A389" s="11"/>
      <c r="B389" s="52" t="s">
        <v>109</v>
      </c>
      <c r="C389" s="48"/>
      <c r="D389" s="48"/>
      <c r="E389" s="82"/>
      <c r="F389" s="63">
        <f t="shared" si="54"/>
        <v>0</v>
      </c>
      <c r="G389" s="48">
        <f>'PNC, Exon. &amp; no Exon.'!B435</f>
        <v>0</v>
      </c>
      <c r="H389" s="48">
        <f>'PNC, Exon. &amp; no Exon.'!C435</f>
        <v>0</v>
      </c>
      <c r="I389" s="82"/>
      <c r="J389" s="63">
        <f t="shared" si="49"/>
        <v>0</v>
      </c>
      <c r="K389" s="48">
        <f t="shared" si="50"/>
        <v>0</v>
      </c>
      <c r="L389" s="94" t="e">
        <f t="shared" si="51"/>
        <v>#DIV/0!</v>
      </c>
      <c r="M389" s="61" t="e">
        <f t="shared" si="52"/>
        <v>#DIV/0!</v>
      </c>
      <c r="N389" s="61" t="e">
        <f t="shared" si="53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4"/>
        <v>0</v>
      </c>
      <c r="G390" s="48">
        <f>'PNC, Exon. &amp; no Exon.'!B436</f>
        <v>0</v>
      </c>
      <c r="H390" s="48">
        <f>'PNC, Exon. &amp; no Exon.'!C436</f>
        <v>0</v>
      </c>
      <c r="I390" s="82"/>
      <c r="J390" s="63">
        <f t="shared" si="49"/>
        <v>0</v>
      </c>
      <c r="K390" s="48">
        <f t="shared" si="50"/>
        <v>0</v>
      </c>
      <c r="L390" s="94" t="e">
        <f t="shared" si="51"/>
        <v>#DIV/0!</v>
      </c>
      <c r="M390" s="61" t="e">
        <f t="shared" si="52"/>
        <v>#DIV/0!</v>
      </c>
      <c r="N390" s="61" t="e">
        <f t="shared" si="53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4"/>
        <v>0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49"/>
        <v>0</v>
      </c>
      <c r="K391" s="48">
        <f t="shared" si="50"/>
        <v>0</v>
      </c>
      <c r="L391" s="94" t="e">
        <f t="shared" si="51"/>
        <v>#DIV/0!</v>
      </c>
      <c r="M391" s="61" t="e">
        <f t="shared" si="52"/>
        <v>#DIV/0!</v>
      </c>
      <c r="N391" s="61" t="e">
        <f t="shared" si="53"/>
        <v>#DIV/0!</v>
      </c>
    </row>
    <row r="392" spans="1:14" ht="15.95" hidden="1" customHeight="1" x14ac:dyDescent="0.2">
      <c r="A392" s="11"/>
      <c r="B392" s="52" t="s">
        <v>102</v>
      </c>
      <c r="C392" s="48"/>
      <c r="D392" s="48"/>
      <c r="E392" s="82"/>
      <c r="F392" s="63">
        <f t="shared" si="54"/>
        <v>0</v>
      </c>
      <c r="G392" s="48">
        <f>'PNC, Exon. &amp; no Exon.'!B438</f>
        <v>0</v>
      </c>
      <c r="H392" s="48">
        <f>'PNC, Exon. &amp; no Exon.'!C438</f>
        <v>0</v>
      </c>
      <c r="I392" s="82"/>
      <c r="J392" s="63">
        <f t="shared" si="49"/>
        <v>0</v>
      </c>
      <c r="K392" s="48">
        <f t="shared" si="50"/>
        <v>0</v>
      </c>
      <c r="L392" s="94" t="e">
        <f t="shared" si="51"/>
        <v>#DIV/0!</v>
      </c>
      <c r="M392" s="61" t="e">
        <f t="shared" si="52"/>
        <v>#DIV/0!</v>
      </c>
      <c r="N392" s="61" t="e">
        <f t="shared" si="53"/>
        <v>#DIV/0!</v>
      </c>
    </row>
    <row r="393" spans="1:14" ht="15.95" hidden="1" customHeight="1" x14ac:dyDescent="0.2">
      <c r="A393" s="11"/>
      <c r="B393" s="52" t="s">
        <v>93</v>
      </c>
      <c r="C393" s="48"/>
      <c r="D393" s="48"/>
      <c r="E393" s="82"/>
      <c r="F393" s="63">
        <f t="shared" si="54"/>
        <v>0</v>
      </c>
      <c r="G393" s="48">
        <f>'PNC, Exon. &amp; no Exon.'!B439</f>
        <v>0</v>
      </c>
      <c r="H393" s="48">
        <f>'PNC, Exon. &amp; no Exon.'!C439</f>
        <v>0</v>
      </c>
      <c r="I393" s="82"/>
      <c r="J393" s="63">
        <f t="shared" si="49"/>
        <v>0</v>
      </c>
      <c r="K393" s="48">
        <f t="shared" si="50"/>
        <v>0</v>
      </c>
      <c r="L393" s="94" t="e">
        <f t="shared" si="51"/>
        <v>#DIV/0!</v>
      </c>
      <c r="M393" s="61" t="e">
        <f t="shared" si="52"/>
        <v>#DIV/0!</v>
      </c>
      <c r="N393" s="61" t="e">
        <f t="shared" si="53"/>
        <v>#DIV/0!</v>
      </c>
    </row>
    <row r="394" spans="1:14" ht="15.95" hidden="1" customHeight="1" x14ac:dyDescent="0.2">
      <c r="A394" s="11"/>
      <c r="B394" s="52" t="s">
        <v>103</v>
      </c>
      <c r="C394" s="48"/>
      <c r="D394" s="48"/>
      <c r="E394" s="84"/>
      <c r="F394" s="63">
        <f t="shared" si="54"/>
        <v>0</v>
      </c>
      <c r="G394" s="48">
        <f>'PNC, Exon. &amp; no Exon.'!B440</f>
        <v>0</v>
      </c>
      <c r="H394" s="48">
        <f>'PNC, Exon. &amp; no Exon.'!C440</f>
        <v>0</v>
      </c>
      <c r="I394" s="82"/>
      <c r="J394" s="63">
        <f t="shared" si="49"/>
        <v>0</v>
      </c>
      <c r="K394" s="48">
        <f t="shared" si="50"/>
        <v>0</v>
      </c>
      <c r="L394" s="94" t="e">
        <f t="shared" si="51"/>
        <v>#DIV/0!</v>
      </c>
      <c r="M394" s="61" t="e">
        <f t="shared" si="52"/>
        <v>#DIV/0!</v>
      </c>
      <c r="N394" s="61" t="e">
        <f t="shared" si="53"/>
        <v>#DIV/0!</v>
      </c>
    </row>
    <row r="395" spans="1:14" ht="15.95" hidden="1" customHeight="1" x14ac:dyDescent="0.2">
      <c r="A395" s="11"/>
      <c r="B395" s="51" t="s">
        <v>117</v>
      </c>
      <c r="C395" s="48"/>
      <c r="D395" s="48"/>
      <c r="E395" s="84"/>
      <c r="F395" s="63">
        <f t="shared" si="54"/>
        <v>0</v>
      </c>
      <c r="G395" s="48">
        <f>'PNC, Exon. &amp; no Exon.'!B441</f>
        <v>0</v>
      </c>
      <c r="H395" s="48">
        <f>'PNC, Exon. &amp; no Exon.'!C441</f>
        <v>0</v>
      </c>
      <c r="I395" s="82"/>
      <c r="J395" s="63">
        <f t="shared" si="49"/>
        <v>0</v>
      </c>
      <c r="K395" s="48">
        <f t="shared" si="50"/>
        <v>0</v>
      </c>
      <c r="L395" s="94" t="e">
        <f t="shared" si="51"/>
        <v>#DIV/0!</v>
      </c>
      <c r="M395" s="61" t="e">
        <f t="shared" si="52"/>
        <v>#DIV/0!</v>
      </c>
      <c r="N395" s="61" t="e">
        <f t="shared" si="53"/>
        <v>#DIV/0!</v>
      </c>
    </row>
    <row r="396" spans="1:14" ht="15.95" hidden="1" customHeight="1" x14ac:dyDescent="0.2">
      <c r="A396" s="11"/>
      <c r="B396" s="52" t="s">
        <v>108</v>
      </c>
      <c r="C396" s="48"/>
      <c r="D396" s="48"/>
      <c r="E396" s="84"/>
      <c r="F396" s="63">
        <f t="shared" si="54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49"/>
        <v>0</v>
      </c>
      <c r="K396" s="48">
        <f t="shared" si="50"/>
        <v>0</v>
      </c>
      <c r="L396" s="94" t="e">
        <f t="shared" si="51"/>
        <v>#DIV/0!</v>
      </c>
      <c r="M396" s="61" t="e">
        <f t="shared" si="52"/>
        <v>#DIV/0!</v>
      </c>
      <c r="N396" s="61" t="e">
        <f t="shared" si="53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4"/>
        <v>0</v>
      </c>
      <c r="G397" s="48">
        <f>'PNC, Exon. &amp; no Exon.'!B443</f>
        <v>0</v>
      </c>
      <c r="H397" s="48">
        <f>'PNC, Exon. &amp; no Exon.'!C443</f>
        <v>0</v>
      </c>
      <c r="I397" s="82"/>
      <c r="J397" s="63">
        <f t="shared" si="49"/>
        <v>0</v>
      </c>
      <c r="K397" s="48">
        <f t="shared" si="50"/>
        <v>0</v>
      </c>
      <c r="L397" s="94" t="e">
        <f t="shared" si="51"/>
        <v>#DIV/0!</v>
      </c>
      <c r="M397" s="61" t="e">
        <f t="shared" si="52"/>
        <v>#DIV/0!</v>
      </c>
      <c r="N397" s="61" t="e">
        <f t="shared" si="53"/>
        <v>#DIV/0!</v>
      </c>
    </row>
    <row r="398" spans="1:14" ht="15.95" hidden="1" customHeight="1" x14ac:dyDescent="0.2">
      <c r="A398" s="11"/>
      <c r="B398" s="52" t="s">
        <v>106</v>
      </c>
      <c r="C398" s="48"/>
      <c r="D398" s="48"/>
      <c r="E398" s="84"/>
      <c r="F398" s="63">
        <f t="shared" si="54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49"/>
        <v>0</v>
      </c>
      <c r="K398" s="48">
        <f t="shared" si="50"/>
        <v>0</v>
      </c>
      <c r="L398" s="94" t="e">
        <f t="shared" si="51"/>
        <v>#DIV/0!</v>
      </c>
      <c r="M398" s="61" t="e">
        <f t="shared" si="52"/>
        <v>#DIV/0!</v>
      </c>
      <c r="N398" s="61" t="e">
        <f t="shared" si="53"/>
        <v>#DIV/0!</v>
      </c>
    </row>
    <row r="399" spans="1:14" ht="15.95" hidden="1" customHeight="1" x14ac:dyDescent="0.2">
      <c r="A399" s="11"/>
      <c r="B399" s="52" t="s">
        <v>116</v>
      </c>
      <c r="C399" s="48"/>
      <c r="D399" s="48"/>
      <c r="E399" s="82"/>
      <c r="F399" s="63">
        <f t="shared" si="54"/>
        <v>0</v>
      </c>
      <c r="G399" s="48">
        <f>'PNC, Exon. &amp; no Exon.'!B445</f>
        <v>0</v>
      </c>
      <c r="H399" s="48">
        <f>'PNC, Exon. &amp; no Exon.'!C445</f>
        <v>0</v>
      </c>
      <c r="I399" s="82"/>
      <c r="J399" s="63">
        <f t="shared" si="49"/>
        <v>0</v>
      </c>
      <c r="K399" s="48">
        <f t="shared" si="50"/>
        <v>0</v>
      </c>
      <c r="L399" s="94" t="e">
        <f t="shared" si="51"/>
        <v>#DIV/0!</v>
      </c>
      <c r="M399" s="61" t="e">
        <f t="shared" si="52"/>
        <v>#DIV/0!</v>
      </c>
      <c r="N399" s="61" t="e">
        <f t="shared" si="53"/>
        <v>#DIV/0!</v>
      </c>
    </row>
    <row r="400" spans="1:14" ht="15.95" hidden="1" customHeight="1" x14ac:dyDescent="0.2">
      <c r="A400" s="11"/>
      <c r="B400" s="52" t="s">
        <v>118</v>
      </c>
      <c r="C400" s="48"/>
      <c r="D400" s="48"/>
      <c r="E400" s="82"/>
      <c r="F400" s="63">
        <f t="shared" si="54"/>
        <v>0</v>
      </c>
      <c r="G400" s="48">
        <f>'PNC, Exon. &amp; no Exon.'!B446</f>
        <v>0</v>
      </c>
      <c r="H400" s="48">
        <f>'PNC, Exon. &amp; no Exon.'!C446</f>
        <v>0</v>
      </c>
      <c r="I400" s="82"/>
      <c r="J400" s="63">
        <f t="shared" si="49"/>
        <v>0</v>
      </c>
      <c r="K400" s="48">
        <f t="shared" si="50"/>
        <v>0</v>
      </c>
      <c r="L400" s="94" t="e">
        <f t="shared" si="51"/>
        <v>#DIV/0!</v>
      </c>
      <c r="M400" s="61" t="e">
        <f t="shared" si="52"/>
        <v>#DIV/0!</v>
      </c>
      <c r="N400" s="61" t="e">
        <f t="shared" si="53"/>
        <v>#DIV/0!</v>
      </c>
    </row>
    <row r="401" spans="1:14" ht="15.95" hidden="1" customHeight="1" x14ac:dyDescent="0.2">
      <c r="A401" s="11"/>
      <c r="B401" s="52" t="s">
        <v>121</v>
      </c>
      <c r="C401" s="48"/>
      <c r="D401" s="48"/>
      <c r="E401" s="82"/>
      <c r="F401" s="63">
        <f t="shared" si="54"/>
        <v>0</v>
      </c>
      <c r="G401" s="48">
        <f>'PNC, Exon. &amp; no Exon.'!B447</f>
        <v>0</v>
      </c>
      <c r="H401" s="48">
        <f>'PNC, Exon. &amp; no Exon.'!C447</f>
        <v>0</v>
      </c>
      <c r="I401" s="82"/>
      <c r="J401" s="63">
        <f t="shared" si="49"/>
        <v>0</v>
      </c>
      <c r="K401" s="48">
        <f t="shared" si="50"/>
        <v>0</v>
      </c>
      <c r="L401" s="94" t="e">
        <f t="shared" si="51"/>
        <v>#DIV/0!</v>
      </c>
      <c r="M401" s="61" t="e">
        <f t="shared" si="52"/>
        <v>#DIV/0!</v>
      </c>
      <c r="N401" s="61" t="e">
        <f t="shared" si="53"/>
        <v>#DIV/0!</v>
      </c>
    </row>
    <row r="402" spans="1:14" ht="15.95" hidden="1" customHeight="1" x14ac:dyDescent="0.2">
      <c r="A402" s="11"/>
      <c r="B402" s="52" t="s">
        <v>99</v>
      </c>
      <c r="C402" s="48"/>
      <c r="D402" s="48"/>
      <c r="E402" s="82"/>
      <c r="F402" s="63">
        <f t="shared" ref="F402:F410" si="55">(C402+D402)</f>
        <v>0</v>
      </c>
      <c r="G402" s="48">
        <f>'PNC, Exon. &amp; no Exon.'!B448</f>
        <v>0</v>
      </c>
      <c r="H402" s="48">
        <f>'PNC, Exon. &amp; no Exon.'!C448</f>
        <v>0</v>
      </c>
      <c r="I402" s="82"/>
      <c r="J402" s="63">
        <f t="shared" si="49"/>
        <v>0</v>
      </c>
      <c r="K402" s="48">
        <f t="shared" si="50"/>
        <v>0</v>
      </c>
      <c r="L402" s="94" t="e">
        <f t="shared" si="51"/>
        <v>#DIV/0!</v>
      </c>
      <c r="M402" s="61" t="e">
        <f t="shared" si="52"/>
        <v>#DIV/0!</v>
      </c>
      <c r="N402" s="61" t="e">
        <f t="shared" si="53"/>
        <v>#DIV/0!</v>
      </c>
    </row>
    <row r="403" spans="1:14" ht="15.95" hidden="1" customHeight="1" x14ac:dyDescent="0.2">
      <c r="A403" s="11"/>
      <c r="B403" s="52" t="s">
        <v>104</v>
      </c>
      <c r="C403" s="48"/>
      <c r="D403" s="48"/>
      <c r="E403" s="82"/>
      <c r="F403" s="63">
        <f t="shared" si="55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49"/>
        <v>0</v>
      </c>
      <c r="K403" s="48">
        <f t="shared" si="50"/>
        <v>0</v>
      </c>
      <c r="L403" s="94" t="e">
        <f t="shared" si="51"/>
        <v>#DIV/0!</v>
      </c>
      <c r="M403" s="61" t="e">
        <f t="shared" si="52"/>
        <v>#DIV/0!</v>
      </c>
      <c r="N403" s="61" t="e">
        <f t="shared" si="53"/>
        <v>#DIV/0!</v>
      </c>
    </row>
    <row r="404" spans="1:14" ht="15.95" hidden="1" customHeight="1" x14ac:dyDescent="0.2">
      <c r="A404" s="11"/>
      <c r="B404" s="51" t="s">
        <v>111</v>
      </c>
      <c r="C404" s="48"/>
      <c r="D404" s="48"/>
      <c r="E404" s="82"/>
      <c r="F404" s="63">
        <f t="shared" si="55"/>
        <v>0</v>
      </c>
      <c r="G404" s="48">
        <f>'PNC, Exon. &amp; no Exon.'!B450</f>
        <v>0</v>
      </c>
      <c r="H404" s="48">
        <f>'PNC, Exon. &amp; no Exon.'!C450</f>
        <v>0</v>
      </c>
      <c r="I404" s="82"/>
      <c r="J404" s="63">
        <f t="shared" si="49"/>
        <v>0</v>
      </c>
      <c r="K404" s="48">
        <f t="shared" si="50"/>
        <v>0</v>
      </c>
      <c r="L404" s="94" t="e">
        <f t="shared" si="51"/>
        <v>#DIV/0!</v>
      </c>
      <c r="M404" s="61" t="e">
        <f t="shared" si="52"/>
        <v>#DIV/0!</v>
      </c>
      <c r="N404" s="61" t="e">
        <f t="shared" si="53"/>
        <v>#DIV/0!</v>
      </c>
    </row>
    <row r="405" spans="1:14" ht="15.95" hidden="1" customHeight="1" x14ac:dyDescent="0.2">
      <c r="A405" s="11"/>
      <c r="B405" s="52" t="s">
        <v>119</v>
      </c>
      <c r="C405" s="48"/>
      <c r="D405" s="48"/>
      <c r="E405" s="84"/>
      <c r="F405" s="63">
        <f t="shared" si="55"/>
        <v>0</v>
      </c>
      <c r="G405" s="48">
        <f>'PNC, Exon. &amp; no Exon.'!B451</f>
        <v>0</v>
      </c>
      <c r="H405" s="48">
        <f>'PNC, Exon. &amp; no Exon.'!C451</f>
        <v>0</v>
      </c>
      <c r="I405" s="82"/>
      <c r="J405" s="63">
        <f t="shared" si="49"/>
        <v>0</v>
      </c>
      <c r="K405" s="48">
        <f t="shared" si="50"/>
        <v>0</v>
      </c>
      <c r="L405" s="94" t="e">
        <f t="shared" si="51"/>
        <v>#DIV/0!</v>
      </c>
      <c r="M405" s="61" t="e">
        <f t="shared" si="52"/>
        <v>#DIV/0!</v>
      </c>
      <c r="N405" s="61" t="e">
        <f t="shared" si="53"/>
        <v>#DIV/0!</v>
      </c>
    </row>
    <row r="406" spans="1:14" ht="15.95" hidden="1" customHeight="1" x14ac:dyDescent="0.2">
      <c r="A406" s="11"/>
      <c r="B406" s="52" t="s">
        <v>120</v>
      </c>
      <c r="C406" s="48"/>
      <c r="D406" s="48"/>
      <c r="E406" s="84"/>
      <c r="F406" s="63">
        <f t="shared" si="55"/>
        <v>0</v>
      </c>
      <c r="G406" s="48">
        <f>'PNC, Exon. &amp; no Exon.'!B452</f>
        <v>0</v>
      </c>
      <c r="H406" s="48">
        <f>'PNC, Exon. &amp; no Exon.'!C452</f>
        <v>0</v>
      </c>
      <c r="I406" s="82"/>
      <c r="J406" s="63">
        <f t="shared" si="49"/>
        <v>0</v>
      </c>
      <c r="K406" s="48">
        <f t="shared" si="50"/>
        <v>0</v>
      </c>
      <c r="L406" s="94" t="e">
        <f t="shared" si="51"/>
        <v>#DIV/0!</v>
      </c>
      <c r="M406" s="61" t="e">
        <f t="shared" si="52"/>
        <v>#DIV/0!</v>
      </c>
      <c r="N406" s="61" t="e">
        <f t="shared" si="53"/>
        <v>#DIV/0!</v>
      </c>
    </row>
    <row r="407" spans="1:14" ht="15.95" hidden="1" customHeight="1" x14ac:dyDescent="0.2">
      <c r="A407" s="11"/>
      <c r="B407" s="52" t="s">
        <v>122</v>
      </c>
      <c r="C407" s="48"/>
      <c r="D407" s="48"/>
      <c r="E407" s="84"/>
      <c r="F407" s="63">
        <f t="shared" si="55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49"/>
        <v>0</v>
      </c>
      <c r="K407" s="48">
        <f t="shared" si="50"/>
        <v>0</v>
      </c>
      <c r="L407" s="94" t="e">
        <f t="shared" si="51"/>
        <v>#DIV/0!</v>
      </c>
      <c r="M407" s="61" t="e">
        <f t="shared" si="52"/>
        <v>#DIV/0!</v>
      </c>
      <c r="N407" s="61" t="e">
        <f t="shared" si="53"/>
        <v>#DIV/0!</v>
      </c>
    </row>
    <row r="408" spans="1:14" ht="15.75" hidden="1" customHeight="1" x14ac:dyDescent="0.2">
      <c r="A408" s="11"/>
      <c r="B408" s="52" t="s">
        <v>88</v>
      </c>
      <c r="C408" s="48"/>
      <c r="D408" s="48"/>
      <c r="E408" s="84"/>
      <c r="F408" s="63">
        <f t="shared" si="55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49"/>
        <v>0</v>
      </c>
      <c r="K408" s="48">
        <f t="shared" si="50"/>
        <v>0</v>
      </c>
      <c r="L408" s="94" t="e">
        <f t="shared" si="51"/>
        <v>#DIV/0!</v>
      </c>
      <c r="M408" s="61" t="e">
        <f t="shared" si="52"/>
        <v>#DIV/0!</v>
      </c>
      <c r="N408" s="61" t="e">
        <f t="shared" si="53"/>
        <v>#DIV/0!</v>
      </c>
    </row>
    <row r="409" spans="1:14" ht="15.95" hidden="1" customHeight="1" x14ac:dyDescent="0.2">
      <c r="A409" s="11"/>
      <c r="B409" s="52" t="s">
        <v>107</v>
      </c>
      <c r="C409" s="48"/>
      <c r="D409" s="48"/>
      <c r="E409" s="84"/>
      <c r="F409" s="63">
        <f t="shared" si="55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49"/>
        <v>0</v>
      </c>
      <c r="K409" s="48">
        <f t="shared" si="50"/>
        <v>0</v>
      </c>
      <c r="L409" s="94" t="e">
        <f t="shared" si="51"/>
        <v>#DIV/0!</v>
      </c>
      <c r="M409" s="61" t="e">
        <f t="shared" si="52"/>
        <v>#DIV/0!</v>
      </c>
      <c r="N409" s="61" t="e">
        <f t="shared" si="53"/>
        <v>#DIV/0!</v>
      </c>
    </row>
    <row r="410" spans="1:14" ht="15.95" hidden="1" customHeight="1" x14ac:dyDescent="0.2">
      <c r="A410" s="11"/>
      <c r="B410" s="52" t="s">
        <v>105</v>
      </c>
      <c r="C410" s="48"/>
      <c r="D410" s="48"/>
      <c r="E410" s="84"/>
      <c r="F410" s="63">
        <f t="shared" si="55"/>
        <v>0</v>
      </c>
      <c r="G410" s="48">
        <f>'PNC, Exon. &amp; no Exon.'!B456</f>
        <v>0</v>
      </c>
      <c r="H410" s="48">
        <f>'PNC, Exon. &amp; no Exon.'!C456</f>
        <v>0</v>
      </c>
      <c r="I410" s="82"/>
      <c r="J410" s="63">
        <f t="shared" si="49"/>
        <v>0</v>
      </c>
      <c r="K410" s="48">
        <f t="shared" si="50"/>
        <v>0</v>
      </c>
      <c r="L410" s="94" t="e">
        <f t="shared" si="51"/>
        <v>#DIV/0!</v>
      </c>
      <c r="M410" s="61" t="e">
        <f t="shared" si="52"/>
        <v>#DIV/0!</v>
      </c>
      <c r="N410" s="61" t="e">
        <f t="shared" si="53"/>
        <v>#DIV/0!</v>
      </c>
    </row>
    <row r="411" spans="1:14" ht="15.95" hidden="1" customHeight="1" x14ac:dyDescent="0.2">
      <c r="A411" s="11"/>
      <c r="B411" s="52" t="s">
        <v>112</v>
      </c>
      <c r="C411" s="48"/>
      <c r="D411" s="48"/>
      <c r="E411" s="84"/>
      <c r="F411" s="63">
        <f>(C411+D411)</f>
        <v>0</v>
      </c>
      <c r="G411" s="48">
        <f>'PNC, Exon. &amp; no Exon.'!B457</f>
        <v>0</v>
      </c>
      <c r="H411" s="48">
        <f>'PNC, Exon. &amp; no Exon.'!C457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3" t="s">
        <v>42</v>
      </c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</row>
    <row r="420" spans="1:14" hidden="1" x14ac:dyDescent="0.2">
      <c r="A420" s="184" t="s">
        <v>59</v>
      </c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</row>
    <row r="421" spans="1:14" hidden="1" x14ac:dyDescent="0.2">
      <c r="A421" s="186" t="s">
        <v>137</v>
      </c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</row>
    <row r="422" spans="1:14" hidden="1" x14ac:dyDescent="0.2">
      <c r="A422" s="184" t="s">
        <v>115</v>
      </c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7" t="s">
        <v>33</v>
      </c>
      <c r="C424" s="187" t="s">
        <v>143</v>
      </c>
      <c r="D424" s="187"/>
      <c r="E424" s="187" t="s">
        <v>52</v>
      </c>
      <c r="F424" s="187"/>
      <c r="G424" s="187" t="s">
        <v>143</v>
      </c>
      <c r="H424" s="187"/>
      <c r="I424" s="187"/>
      <c r="J424" s="187"/>
      <c r="K424" s="187" t="s">
        <v>29</v>
      </c>
      <c r="L424" s="187"/>
      <c r="M424" s="187" t="s">
        <v>62</v>
      </c>
      <c r="N424" s="187"/>
    </row>
    <row r="425" spans="1:14" ht="31.5" hidden="1" customHeight="1" x14ac:dyDescent="0.2">
      <c r="A425" s="96"/>
      <c r="B425" s="187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Exon.'!B478</f>
        <v>0</v>
      </c>
      <c r="H426" s="48">
        <f>'PNC, Exon. &amp; no Exon.'!C478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86</v>
      </c>
      <c r="C427" s="48"/>
      <c r="D427" s="48"/>
      <c r="E427" s="82"/>
      <c r="F427" s="63">
        <f t="shared" si="56"/>
        <v>0</v>
      </c>
      <c r="G427" s="48">
        <f>'PNC, Exon. &amp; no Exon.'!B479</f>
        <v>0</v>
      </c>
      <c r="H427" s="48">
        <f>'PNC, Exon. &amp; no Exon.'!C479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101</v>
      </c>
      <c r="C428" s="48"/>
      <c r="D428" s="48"/>
      <c r="E428" s="82"/>
      <c r="F428" s="63">
        <f t="shared" si="56"/>
        <v>0</v>
      </c>
      <c r="G428" s="48">
        <f>'PNC, Exon. &amp; no Exon.'!B480</f>
        <v>0</v>
      </c>
      <c r="H428" s="48">
        <f>'PNC, Exon. &amp; no Exon.'!C480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6"/>
        <v>0</v>
      </c>
      <c r="G429" s="48">
        <f>'PNC, Exon. &amp; no Exon.'!B481</f>
        <v>0</v>
      </c>
      <c r="H429" s="48">
        <f>'PNC, Exon. &amp; no Exon.'!C481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6"/>
        <v>0</v>
      </c>
      <c r="G430" s="48">
        <f>'PNC, Exon. &amp; no Exon.'!B482</f>
        <v>0</v>
      </c>
      <c r="H430" s="48">
        <f>'PNC, Exon. &amp; no Exon.'!C482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6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6"/>
        <v>0</v>
      </c>
      <c r="G432" s="48">
        <f>'PNC, Exon. &amp; no Exon.'!B484</f>
        <v>0</v>
      </c>
      <c r="H432" s="48">
        <f>'PNC, Exon. &amp; no Exon.'!C484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6"/>
        <v>0</v>
      </c>
      <c r="G433" s="48">
        <f>'PNC, Exon. &amp; no Exon.'!B485</f>
        <v>0</v>
      </c>
      <c r="H433" s="48">
        <f>'PNC, Exon. &amp; no Exon.'!C485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Exon.'!B486</f>
        <v>0</v>
      </c>
      <c r="H434" s="48">
        <f>'PNC, Exon. &amp; no Exon.'!C486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6"/>
        <v>0</v>
      </c>
      <c r="G435" s="48">
        <f>'PNC, Exon. &amp; no Exon.'!B487</f>
        <v>0</v>
      </c>
      <c r="H435" s="48">
        <f>'PNC, Exon. &amp; no Exon.'!C487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100</v>
      </c>
      <c r="C436" s="48"/>
      <c r="D436" s="48"/>
      <c r="E436" s="84"/>
      <c r="F436" s="63">
        <f t="shared" si="56"/>
        <v>0</v>
      </c>
      <c r="G436" s="48">
        <f>'PNC, Exon. &amp; no Exon.'!B488</f>
        <v>0</v>
      </c>
      <c r="H436" s="48">
        <f>'PNC, Exon. &amp; no Exon.'!C488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Exon.'!B489</f>
        <v>0</v>
      </c>
      <c r="H437" s="48">
        <f>'PNC, Exon. &amp; no Exon.'!C489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Exon.'!B491</f>
        <v>0</v>
      </c>
      <c r="H439" s="48">
        <f>'PNC, Exon. &amp; no Exon.'!C491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Exon.'!B492</f>
        <v>0</v>
      </c>
      <c r="H440" s="48">
        <f>'PNC, Exon. &amp; no Exon.'!C492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109</v>
      </c>
      <c r="C441" s="48"/>
      <c r="D441" s="48"/>
      <c r="E441" s="82"/>
      <c r="F441" s="63">
        <f t="shared" si="56"/>
        <v>0</v>
      </c>
      <c r="G441" s="48">
        <f>'PNC, Exon. &amp; no Exon.'!B493</f>
        <v>0</v>
      </c>
      <c r="H441" s="48">
        <f>'PNC, Exon. &amp; no Exon.'!C493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Exon.'!B494</f>
        <v>0</v>
      </c>
      <c r="H442" s="48">
        <f>'PNC, Exon. &amp; no Exon.'!C494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102</v>
      </c>
      <c r="C444" s="48"/>
      <c r="D444" s="48"/>
      <c r="E444" s="82"/>
      <c r="F444" s="63">
        <f t="shared" si="56"/>
        <v>0</v>
      </c>
      <c r="G444" s="48">
        <f>'PNC, Exon. &amp; no Exon.'!B496</f>
        <v>0</v>
      </c>
      <c r="H444" s="48">
        <f>'PNC, Exon. &amp; no Exon.'!C496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6"/>
        <v>0</v>
      </c>
      <c r="G445" s="48">
        <f>'PNC, Exon. &amp; no Exon.'!B497</f>
        <v>0</v>
      </c>
      <c r="H445" s="48">
        <f>'PNC, Exon. &amp; no Exon.'!C497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103</v>
      </c>
      <c r="C446" s="48"/>
      <c r="D446" s="48"/>
      <c r="E446" s="82"/>
      <c r="F446" s="63">
        <f t="shared" si="56"/>
        <v>0</v>
      </c>
      <c r="G446" s="48">
        <f>'PNC, Exon. &amp; no Exon.'!B498</f>
        <v>0</v>
      </c>
      <c r="H446" s="48">
        <f>'PNC, Exon. &amp; no Exon.'!C498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117</v>
      </c>
      <c r="C447" s="48"/>
      <c r="D447" s="48"/>
      <c r="E447" s="84"/>
      <c r="F447" s="63">
        <f t="shared" si="56"/>
        <v>0</v>
      </c>
      <c r="G447" s="48">
        <f>'PNC, Exon. &amp; no Exon.'!B499</f>
        <v>0</v>
      </c>
      <c r="H447" s="48">
        <f>'PNC, Exon. &amp; no Exon.'!C499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108</v>
      </c>
      <c r="C448" s="48"/>
      <c r="D448" s="48"/>
      <c r="E448" s="84"/>
      <c r="F448" s="63">
        <f t="shared" si="56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Exon.'!B501</f>
        <v>0</v>
      </c>
      <c r="H449" s="48">
        <f>'PNC, Exon. &amp; no Exon.'!C501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106</v>
      </c>
      <c r="C450" s="48"/>
      <c r="D450" s="48"/>
      <c r="E450" s="84"/>
      <c r="F450" s="63">
        <f t="shared" si="56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116</v>
      </c>
      <c r="C451" s="48"/>
      <c r="D451" s="48"/>
      <c r="E451" s="84"/>
      <c r="F451" s="63">
        <f t="shared" si="56"/>
        <v>0</v>
      </c>
      <c r="G451" s="48">
        <f>'PNC, Exon. &amp; no Exon.'!B503</f>
        <v>0</v>
      </c>
      <c r="H451" s="48">
        <f>'PNC, Exon. &amp; no Exon.'!C503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118</v>
      </c>
      <c r="C452" s="48"/>
      <c r="D452" s="48"/>
      <c r="E452" s="82"/>
      <c r="F452" s="63">
        <f t="shared" si="56"/>
        <v>0</v>
      </c>
      <c r="G452" s="48">
        <f>'PNC, Exon. &amp; no Exon.'!B504</f>
        <v>0</v>
      </c>
      <c r="H452" s="48">
        <f>'PNC, Exon. &amp; no Exon.'!C504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121</v>
      </c>
      <c r="C453" s="48"/>
      <c r="D453" s="48"/>
      <c r="E453" s="82"/>
      <c r="F453" s="63">
        <f t="shared" si="56"/>
        <v>0</v>
      </c>
      <c r="G453" s="48">
        <f>'PNC, Exon. &amp; no Exon.'!B505</f>
        <v>0</v>
      </c>
      <c r="H453" s="48">
        <f>'PNC, Exon. &amp; no Exon.'!C505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99</v>
      </c>
      <c r="C454" s="48"/>
      <c r="D454" s="48"/>
      <c r="E454" s="82"/>
      <c r="F454" s="63">
        <f t="shared" si="56"/>
        <v>0</v>
      </c>
      <c r="G454" s="48">
        <f>'PNC, Exon. &amp; no Exon.'!B506</f>
        <v>0</v>
      </c>
      <c r="H454" s="48">
        <f>'PNC, Exon. &amp; no Exon.'!C506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104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111</v>
      </c>
      <c r="C456" s="48"/>
      <c r="D456" s="48"/>
      <c r="E456" s="84"/>
      <c r="F456" s="63">
        <f t="shared" si="62"/>
        <v>0</v>
      </c>
      <c r="G456" s="48">
        <f>'PNC, Exon. &amp; no Exon.'!B508</f>
        <v>0</v>
      </c>
      <c r="H456" s="48">
        <f>'PNC, Exon. &amp; no Exon.'!C508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119</v>
      </c>
      <c r="C457" s="48"/>
      <c r="D457" s="48"/>
      <c r="E457" s="82"/>
      <c r="F457" s="63">
        <f t="shared" si="62"/>
        <v>0</v>
      </c>
      <c r="G457" s="48">
        <f>'PNC, Exon. &amp; no Exon.'!B509</f>
        <v>0</v>
      </c>
      <c r="H457" s="48">
        <f>'PNC, Exon. &amp; no Exon.'!C509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120</v>
      </c>
      <c r="C458" s="48"/>
      <c r="D458" s="48"/>
      <c r="E458" s="82"/>
      <c r="F458" s="63">
        <f t="shared" si="62"/>
        <v>0</v>
      </c>
      <c r="G458" s="48">
        <f>'PNC, Exon. &amp; no Exon.'!B510</f>
        <v>0</v>
      </c>
      <c r="H458" s="48">
        <f>'PNC, Exon. &amp; no Exon.'!C510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122</v>
      </c>
      <c r="C459" s="48"/>
      <c r="D459" s="48"/>
      <c r="E459" s="82"/>
      <c r="F459" s="63">
        <f t="shared" si="62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2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107</v>
      </c>
      <c r="C461" s="48"/>
      <c r="D461" s="48"/>
      <c r="E461" s="84"/>
      <c r="F461" s="63">
        <f t="shared" si="62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105</v>
      </c>
      <c r="C462" s="48"/>
      <c r="D462" s="48"/>
      <c r="E462" s="84"/>
      <c r="F462" s="63">
        <f t="shared" si="62"/>
        <v>0</v>
      </c>
      <c r="G462" s="48">
        <f>'PNC, Exon. &amp; no Exon.'!B514</f>
        <v>0</v>
      </c>
      <c r="H462" s="48">
        <f>'PNC, Exon. &amp; no Exon.'!C514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112</v>
      </c>
      <c r="C463" s="48"/>
      <c r="D463" s="48"/>
      <c r="E463" s="84"/>
      <c r="F463" s="63">
        <f>(C463+D463)</f>
        <v>0</v>
      </c>
      <c r="G463" s="48">
        <f>'PNC, Exon. &amp; no Exon.'!B515</f>
        <v>0</v>
      </c>
      <c r="H463" s="48">
        <f>'PNC, Exon. &amp; no Exon.'!C515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3" t="s">
        <v>42</v>
      </c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</row>
    <row r="472" spans="1:14" hidden="1" x14ac:dyDescent="0.2">
      <c r="A472" s="184" t="s">
        <v>59</v>
      </c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</row>
    <row r="473" spans="1:14" hidden="1" x14ac:dyDescent="0.2">
      <c r="A473" s="186" t="s">
        <v>138</v>
      </c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</row>
    <row r="474" spans="1:14" hidden="1" x14ac:dyDescent="0.2">
      <c r="A474" s="184" t="s">
        <v>115</v>
      </c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7" t="s">
        <v>33</v>
      </c>
      <c r="C476" s="187" t="s">
        <v>142</v>
      </c>
      <c r="D476" s="187"/>
      <c r="E476" s="187" t="s">
        <v>52</v>
      </c>
      <c r="F476" s="187"/>
      <c r="G476" s="187" t="s">
        <v>143</v>
      </c>
      <c r="H476" s="187"/>
      <c r="I476" s="187"/>
      <c r="J476" s="187"/>
      <c r="K476" s="187" t="s">
        <v>29</v>
      </c>
      <c r="L476" s="187"/>
      <c r="M476" s="187" t="s">
        <v>62</v>
      </c>
      <c r="N476" s="187"/>
    </row>
    <row r="477" spans="1:14" ht="34.5" hidden="1" customHeight="1" x14ac:dyDescent="0.2">
      <c r="A477" s="96"/>
      <c r="B477" s="187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86</v>
      </c>
      <c r="C479" s="48"/>
      <c r="D479" s="48"/>
      <c r="E479" s="82"/>
      <c r="F479" s="63">
        <f t="shared" si="63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101</v>
      </c>
      <c r="C480" s="48"/>
      <c r="D480" s="48"/>
      <c r="E480" s="82"/>
      <c r="F480" s="63">
        <f t="shared" si="63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3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3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3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3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3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3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100</v>
      </c>
      <c r="C488" s="48"/>
      <c r="D488" s="48"/>
      <c r="E488" s="84"/>
      <c r="F488" s="63">
        <f t="shared" si="63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109</v>
      </c>
      <c r="C493" s="48"/>
      <c r="D493" s="48"/>
      <c r="E493" s="82"/>
      <c r="F493" s="63">
        <f t="shared" si="63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102</v>
      </c>
      <c r="C496" s="48"/>
      <c r="D496" s="48"/>
      <c r="E496" s="84"/>
      <c r="F496" s="63">
        <f t="shared" si="63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3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103</v>
      </c>
      <c r="C498" s="48"/>
      <c r="D498" s="48"/>
      <c r="E498" s="82"/>
      <c r="F498" s="63">
        <f t="shared" si="63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117</v>
      </c>
      <c r="C499" s="48"/>
      <c r="D499" s="48"/>
      <c r="E499" s="84"/>
      <c r="F499" s="63">
        <f t="shared" si="63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108</v>
      </c>
      <c r="C500" s="48"/>
      <c r="D500" s="48"/>
      <c r="E500" s="84"/>
      <c r="F500" s="63">
        <f t="shared" si="63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106</v>
      </c>
      <c r="C502" s="48"/>
      <c r="D502" s="48"/>
      <c r="E502" s="84"/>
      <c r="F502" s="63">
        <f t="shared" si="63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116</v>
      </c>
      <c r="C503" s="48"/>
      <c r="D503" s="48"/>
      <c r="E503" s="84"/>
      <c r="F503" s="63">
        <f t="shared" si="63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118</v>
      </c>
      <c r="C504" s="48"/>
      <c r="D504" s="48"/>
      <c r="E504" s="84"/>
      <c r="F504" s="63">
        <f t="shared" si="63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121</v>
      </c>
      <c r="C505" s="48"/>
      <c r="D505" s="48"/>
      <c r="E505" s="82"/>
      <c r="F505" s="63">
        <f t="shared" si="63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99</v>
      </c>
      <c r="C506" s="48"/>
      <c r="D506" s="48"/>
      <c r="E506" s="82"/>
      <c r="F506" s="63">
        <f t="shared" si="63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104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111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119</v>
      </c>
      <c r="C509" s="48"/>
      <c r="D509" s="48"/>
      <c r="E509" s="82"/>
      <c r="F509" s="63">
        <f t="shared" si="69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120</v>
      </c>
      <c r="C510" s="48"/>
      <c r="D510" s="48"/>
      <c r="E510" s="82"/>
      <c r="F510" s="63">
        <f t="shared" si="69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122</v>
      </c>
      <c r="C511" s="48"/>
      <c r="D511" s="48"/>
      <c r="E511" s="82"/>
      <c r="F511" s="63">
        <f t="shared" si="69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69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107</v>
      </c>
      <c r="C513" s="48"/>
      <c r="D513" s="48"/>
      <c r="E513" s="84"/>
      <c r="F513" s="63">
        <f t="shared" si="69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105</v>
      </c>
      <c r="C514" s="48"/>
      <c r="D514" s="48"/>
      <c r="E514" s="84"/>
      <c r="F514" s="63">
        <f t="shared" si="69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112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3" t="s">
        <v>42</v>
      </c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</row>
    <row r="523" spans="1:14" hidden="1" x14ac:dyDescent="0.2">
      <c r="A523" s="184" t="s">
        <v>59</v>
      </c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</row>
    <row r="524" spans="1:14" hidden="1" x14ac:dyDescent="0.2">
      <c r="A524" s="186" t="s">
        <v>139</v>
      </c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</row>
    <row r="525" spans="1:14" hidden="1" x14ac:dyDescent="0.2">
      <c r="A525" s="184" t="s">
        <v>115</v>
      </c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7" t="s">
        <v>33</v>
      </c>
      <c r="C527" s="187" t="s">
        <v>142</v>
      </c>
      <c r="D527" s="187"/>
      <c r="E527" s="187" t="s">
        <v>52</v>
      </c>
      <c r="F527" s="187"/>
      <c r="G527" s="187" t="s">
        <v>143</v>
      </c>
      <c r="H527" s="187"/>
      <c r="I527" s="187"/>
      <c r="J527" s="187"/>
      <c r="K527" s="187" t="s">
        <v>29</v>
      </c>
      <c r="L527" s="187"/>
      <c r="M527" s="187" t="s">
        <v>62</v>
      </c>
      <c r="N527" s="187"/>
    </row>
    <row r="528" spans="1:14" ht="32.25" hidden="1" customHeight="1" x14ac:dyDescent="0.2">
      <c r="A528" s="96"/>
      <c r="B528" s="187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86</v>
      </c>
      <c r="C530" s="48"/>
      <c r="D530" s="48"/>
      <c r="E530" s="82"/>
      <c r="F530" s="63">
        <f t="shared" si="70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101</v>
      </c>
      <c r="C531" s="48"/>
      <c r="D531" s="48"/>
      <c r="E531" s="82"/>
      <c r="F531" s="63">
        <f t="shared" si="70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0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0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0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0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0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0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100</v>
      </c>
      <c r="C539" s="48"/>
      <c r="D539" s="48"/>
      <c r="E539" s="84"/>
      <c r="F539" s="63">
        <f t="shared" si="70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109</v>
      </c>
      <c r="C544" s="48"/>
      <c r="D544" s="48"/>
      <c r="E544" s="82"/>
      <c r="F544" s="63">
        <f t="shared" si="70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102</v>
      </c>
      <c r="C547" s="48"/>
      <c r="D547" s="48"/>
      <c r="E547" s="84"/>
      <c r="F547" s="63">
        <f t="shared" si="70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0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103</v>
      </c>
      <c r="C549" s="48"/>
      <c r="D549" s="48"/>
      <c r="E549" s="82"/>
      <c r="F549" s="63">
        <f t="shared" si="70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117</v>
      </c>
      <c r="C550" s="48"/>
      <c r="D550" s="48"/>
      <c r="E550" s="84"/>
      <c r="F550" s="63">
        <f t="shared" si="70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108</v>
      </c>
      <c r="C551" s="48"/>
      <c r="D551" s="48"/>
      <c r="E551" s="84"/>
      <c r="F551" s="63">
        <f t="shared" si="70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106</v>
      </c>
      <c r="C553" s="48"/>
      <c r="D553" s="48"/>
      <c r="E553" s="84"/>
      <c r="F553" s="63">
        <f t="shared" si="70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116</v>
      </c>
      <c r="C554" s="48"/>
      <c r="D554" s="48"/>
      <c r="E554" s="84"/>
      <c r="F554" s="63">
        <f t="shared" si="70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118</v>
      </c>
      <c r="C555" s="48"/>
      <c r="D555" s="48"/>
      <c r="E555" s="84"/>
      <c r="F555" s="63">
        <f t="shared" si="70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121</v>
      </c>
      <c r="C556" s="48"/>
      <c r="D556" s="48"/>
      <c r="E556" s="82"/>
      <c r="F556" s="63">
        <f t="shared" si="70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99</v>
      </c>
      <c r="C557" s="48"/>
      <c r="D557" s="48"/>
      <c r="E557" s="82"/>
      <c r="F557" s="63">
        <f t="shared" si="70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104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111</v>
      </c>
      <c r="C559" s="48"/>
      <c r="D559" s="48"/>
      <c r="E559" s="84"/>
      <c r="F559" s="63">
        <f t="shared" si="76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119</v>
      </c>
      <c r="C560" s="48"/>
      <c r="D560" s="48"/>
      <c r="E560" s="82"/>
      <c r="F560" s="63">
        <f t="shared" si="76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120</v>
      </c>
      <c r="C561" s="48"/>
      <c r="D561" s="48"/>
      <c r="E561" s="82"/>
      <c r="F561" s="63">
        <f t="shared" si="76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122</v>
      </c>
      <c r="C562" s="48"/>
      <c r="D562" s="48"/>
      <c r="E562" s="82"/>
      <c r="F562" s="63">
        <f t="shared" si="76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6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107</v>
      </c>
      <c r="C564" s="48"/>
      <c r="D564" s="48"/>
      <c r="E564" s="84"/>
      <c r="F564" s="63">
        <f t="shared" si="76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105</v>
      </c>
      <c r="C565" s="48"/>
      <c r="D565" s="48"/>
      <c r="E565" s="84"/>
      <c r="F565" s="63">
        <f t="shared" si="76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112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3" t="s">
        <v>42</v>
      </c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</row>
    <row r="574" spans="1:14" hidden="1" x14ac:dyDescent="0.2">
      <c r="A574" s="184" t="s">
        <v>59</v>
      </c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</row>
    <row r="575" spans="1:14" hidden="1" x14ac:dyDescent="0.2">
      <c r="A575" s="186" t="s">
        <v>140</v>
      </c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</row>
    <row r="576" spans="1:14" hidden="1" x14ac:dyDescent="0.2">
      <c r="A576" s="184" t="s">
        <v>115</v>
      </c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7" t="s">
        <v>33</v>
      </c>
      <c r="C578" s="187" t="s">
        <v>142</v>
      </c>
      <c r="D578" s="187"/>
      <c r="E578" s="187" t="s">
        <v>52</v>
      </c>
      <c r="F578" s="187"/>
      <c r="G578" s="187" t="s">
        <v>143</v>
      </c>
      <c r="H578" s="187"/>
      <c r="I578" s="187"/>
      <c r="J578" s="187"/>
      <c r="K578" s="187" t="s">
        <v>29</v>
      </c>
      <c r="L578" s="187"/>
      <c r="M578" s="187" t="s">
        <v>62</v>
      </c>
      <c r="N578" s="187"/>
    </row>
    <row r="579" spans="1:14" ht="33" hidden="1" customHeight="1" x14ac:dyDescent="0.2">
      <c r="A579" s="96"/>
      <c r="B579" s="187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86</v>
      </c>
      <c r="C581" s="49"/>
      <c r="D581" s="49"/>
      <c r="E581" s="82"/>
      <c r="F581" s="63">
        <f t="shared" si="77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101</v>
      </c>
      <c r="C582" s="49"/>
      <c r="D582" s="49"/>
      <c r="E582" s="82"/>
      <c r="F582" s="63">
        <f t="shared" si="77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7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7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7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7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7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7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100</v>
      </c>
      <c r="C590" s="99"/>
      <c r="D590" s="99"/>
      <c r="E590" s="84"/>
      <c r="F590" s="63">
        <f t="shared" si="77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109</v>
      </c>
      <c r="C595" s="99"/>
      <c r="D595" s="99"/>
      <c r="E595" s="82"/>
      <c r="F595" s="63">
        <f t="shared" si="77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102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7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103</v>
      </c>
      <c r="C600" s="99"/>
      <c r="D600" s="99"/>
      <c r="E600" s="82"/>
      <c r="F600" s="63">
        <f t="shared" si="77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117</v>
      </c>
      <c r="C601" s="49"/>
      <c r="D601" s="49"/>
      <c r="E601" s="82"/>
      <c r="F601" s="63">
        <f t="shared" si="77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108</v>
      </c>
      <c r="C602" s="49"/>
      <c r="D602" s="49"/>
      <c r="E602" s="84"/>
      <c r="F602" s="63">
        <f t="shared" si="77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106</v>
      </c>
      <c r="C604" s="99"/>
      <c r="D604" s="99"/>
      <c r="E604" s="84"/>
      <c r="F604" s="63">
        <f t="shared" si="77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116</v>
      </c>
      <c r="C605" s="99"/>
      <c r="D605" s="99"/>
      <c r="E605" s="84"/>
      <c r="F605" s="63">
        <f t="shared" si="77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118</v>
      </c>
      <c r="C606" s="99"/>
      <c r="D606" s="99"/>
      <c r="E606" s="84"/>
      <c r="F606" s="63">
        <f t="shared" si="77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121</v>
      </c>
      <c r="C607" s="99"/>
      <c r="D607" s="99"/>
      <c r="E607" s="84"/>
      <c r="F607" s="63">
        <f t="shared" si="77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99</v>
      </c>
      <c r="C608" s="99"/>
      <c r="D608" s="99"/>
      <c r="E608" s="82"/>
      <c r="F608" s="63">
        <f t="shared" si="77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104</v>
      </c>
      <c r="C609" s="49"/>
      <c r="D609" s="49"/>
      <c r="E609" s="82"/>
      <c r="F609" s="63">
        <f t="shared" si="77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111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119</v>
      </c>
      <c r="C611" s="49"/>
      <c r="D611" s="49"/>
      <c r="E611" s="82"/>
      <c r="F611" s="63">
        <f t="shared" si="85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120</v>
      </c>
      <c r="C612" s="49"/>
      <c r="D612" s="49"/>
      <c r="E612" s="82"/>
      <c r="F612" s="63">
        <f t="shared" si="85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122</v>
      </c>
      <c r="C613" s="49"/>
      <c r="D613" s="49"/>
      <c r="E613" s="82"/>
      <c r="F613" s="63">
        <f t="shared" si="85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5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107</v>
      </c>
      <c r="C615" s="49"/>
      <c r="D615" s="49"/>
      <c r="E615" s="84"/>
      <c r="F615" s="63">
        <f t="shared" si="85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105</v>
      </c>
      <c r="C616" s="49"/>
      <c r="D616" s="49"/>
      <c r="E616" s="84"/>
      <c r="F616" s="63">
        <f t="shared" si="85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112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3" t="s">
        <v>42</v>
      </c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</row>
    <row r="625" spans="1:14" hidden="1" x14ac:dyDescent="0.2">
      <c r="A625" s="184" t="s">
        <v>59</v>
      </c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</row>
    <row r="626" spans="1:14" hidden="1" x14ac:dyDescent="0.2">
      <c r="A626" s="186" t="s">
        <v>141</v>
      </c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</row>
    <row r="627" spans="1:14" hidden="1" x14ac:dyDescent="0.2">
      <c r="A627" s="184" t="s">
        <v>115</v>
      </c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7" t="s">
        <v>33</v>
      </c>
      <c r="C629" s="187" t="s">
        <v>142</v>
      </c>
      <c r="D629" s="187"/>
      <c r="E629" s="187" t="s">
        <v>52</v>
      </c>
      <c r="F629" s="187"/>
      <c r="G629" s="187" t="s">
        <v>143</v>
      </c>
      <c r="H629" s="187"/>
      <c r="I629" s="187"/>
      <c r="J629" s="187"/>
      <c r="K629" s="187" t="s">
        <v>29</v>
      </c>
      <c r="L629" s="187"/>
      <c r="M629" s="187" t="s">
        <v>62</v>
      </c>
      <c r="N629" s="187"/>
    </row>
    <row r="630" spans="1:14" ht="30.75" hidden="1" customHeight="1" x14ac:dyDescent="0.2">
      <c r="A630" s="96"/>
      <c r="B630" s="187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86</v>
      </c>
      <c r="C632" s="141"/>
      <c r="D632" s="141"/>
      <c r="E632" s="82"/>
      <c r="F632" s="63">
        <f t="shared" si="88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101</v>
      </c>
      <c r="C633" s="141"/>
      <c r="D633" s="141"/>
      <c r="E633" s="82"/>
      <c r="F633" s="63">
        <f t="shared" si="88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8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8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8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8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8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8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100</v>
      </c>
      <c r="C641" s="48"/>
      <c r="D641" s="48"/>
      <c r="E641" s="84"/>
      <c r="F641" s="63">
        <f t="shared" si="88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109</v>
      </c>
      <c r="C646" s="141"/>
      <c r="D646" s="141"/>
      <c r="E646" s="82"/>
      <c r="F646" s="63">
        <f t="shared" si="88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102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103</v>
      </c>
      <c r="C651" s="141"/>
      <c r="D651" s="141"/>
      <c r="E651" s="82"/>
      <c r="F651" s="63">
        <f t="shared" si="94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117</v>
      </c>
      <c r="C652" s="141"/>
      <c r="D652" s="141"/>
      <c r="E652" s="82"/>
      <c r="F652" s="63">
        <f t="shared" si="94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108</v>
      </c>
      <c r="C653" s="48"/>
      <c r="D653" s="48"/>
      <c r="E653" s="84"/>
      <c r="F653" s="63">
        <f t="shared" si="94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106</v>
      </c>
      <c r="C655" s="48"/>
      <c r="D655" s="48"/>
      <c r="E655" s="84"/>
      <c r="F655" s="63">
        <f t="shared" si="94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116</v>
      </c>
      <c r="C656" s="141"/>
      <c r="D656" s="141"/>
      <c r="E656" s="84"/>
      <c r="F656" s="63">
        <f t="shared" si="94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118</v>
      </c>
      <c r="C657" s="141"/>
      <c r="D657" s="141"/>
      <c r="E657" s="84"/>
      <c r="F657" s="63">
        <f t="shared" si="94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121</v>
      </c>
      <c r="C658" s="141"/>
      <c r="D658" s="141"/>
      <c r="E658" s="84"/>
      <c r="F658" s="63">
        <f t="shared" si="94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99</v>
      </c>
      <c r="C659" s="141"/>
      <c r="D659" s="141"/>
      <c r="E659" s="82"/>
      <c r="F659" s="63">
        <f t="shared" si="94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104</v>
      </c>
      <c r="C660" s="48"/>
      <c r="D660" s="48"/>
      <c r="E660" s="82"/>
      <c r="F660" s="63">
        <f t="shared" si="94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111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119</v>
      </c>
      <c r="C662" s="48"/>
      <c r="D662" s="48"/>
      <c r="E662" s="82"/>
      <c r="F662" s="63">
        <f t="shared" si="95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120</v>
      </c>
      <c r="C663" s="141"/>
      <c r="D663" s="141"/>
      <c r="E663" s="82"/>
      <c r="F663" s="63">
        <f t="shared" si="95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122</v>
      </c>
      <c r="C664" s="48"/>
      <c r="D664" s="48"/>
      <c r="E664" s="82"/>
      <c r="F664" s="63">
        <f t="shared" si="95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5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107</v>
      </c>
      <c r="C666" s="48"/>
      <c r="D666" s="48"/>
      <c r="E666" s="82"/>
      <c r="F666" s="63">
        <f t="shared" si="95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105</v>
      </c>
      <c r="C667" s="141"/>
      <c r="D667" s="141"/>
      <c r="E667" s="82"/>
      <c r="F667" s="63">
        <f t="shared" si="95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112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4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workbookViewId="0">
      <selection activeCell="R3" sqref="R3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8" x14ac:dyDescent="0.2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x14ac:dyDescent="0.2">
      <c r="A3" s="186" t="s">
        <v>160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x14ac:dyDescent="0.2">
      <c r="A4" s="184" t="s">
        <v>115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3208518933.7700005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23.41153212600549</v>
      </c>
      <c r="Q7" s="50">
        <f>(P7)</f>
        <v>23.41153212600549</v>
      </c>
      <c r="R7" s="19"/>
    </row>
    <row r="8" spans="1:18" ht="15" customHeight="1" x14ac:dyDescent="0.2">
      <c r="A8" s="47">
        <v>2</v>
      </c>
      <c r="B8" s="52" t="s">
        <v>118</v>
      </c>
      <c r="C8" s="49">
        <v>1959454633.8299999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14.297511112225148</v>
      </c>
      <c r="Q8" s="50">
        <f>(Q7+P8)</f>
        <v>37.709043238230635</v>
      </c>
      <c r="R8" s="19"/>
    </row>
    <row r="9" spans="1:18" ht="15" customHeight="1" x14ac:dyDescent="0.2">
      <c r="A9" s="47">
        <v>3</v>
      </c>
      <c r="B9" s="52" t="s">
        <v>159</v>
      </c>
      <c r="C9" s="49">
        <v>1888021221.4100001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13.776284445260774</v>
      </c>
      <c r="Q9" s="50">
        <f>(Q8+P9)</f>
        <v>51.485327683491406</v>
      </c>
      <c r="R9" s="19"/>
    </row>
    <row r="10" spans="1:18" ht="15" customHeight="1" x14ac:dyDescent="0.2">
      <c r="A10" s="47">
        <v>4</v>
      </c>
      <c r="B10" s="52" t="s">
        <v>101</v>
      </c>
      <c r="C10" s="49">
        <v>1731175384.5499997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12.631830750495283</v>
      </c>
      <c r="Q10" s="50">
        <f t="shared" ref="Q10:Q32" si="0">(Q9+P10)</f>
        <v>64.117158433986688</v>
      </c>
      <c r="R10" s="19"/>
    </row>
    <row r="11" spans="1:18" ht="15" customHeight="1" x14ac:dyDescent="0.2">
      <c r="A11" s="47">
        <v>5</v>
      </c>
      <c r="B11" s="52" t="s">
        <v>97</v>
      </c>
      <c r="C11" s="49">
        <v>986260966.91999996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7.1964295016773594</v>
      </c>
      <c r="Q11" s="50">
        <f t="shared" si="0"/>
        <v>71.313587935664046</v>
      </c>
      <c r="R11" s="19"/>
    </row>
    <row r="12" spans="1:18" ht="15" customHeight="1" x14ac:dyDescent="0.2">
      <c r="A12" s="47">
        <v>6</v>
      </c>
      <c r="B12" s="52" t="s">
        <v>92</v>
      </c>
      <c r="C12" s="49">
        <v>973279956.44999981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7.1017112376061124</v>
      </c>
      <c r="Q12" s="50">
        <f t="shared" si="0"/>
        <v>78.415299173270157</v>
      </c>
      <c r="R12" s="19"/>
    </row>
    <row r="13" spans="1:18" ht="15" customHeight="1" x14ac:dyDescent="0.2">
      <c r="A13" s="47">
        <v>7</v>
      </c>
      <c r="B13" s="52" t="s">
        <v>96</v>
      </c>
      <c r="C13" s="49">
        <v>550311007.56999993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4.0154426696436172</v>
      </c>
      <c r="Q13" s="50">
        <f t="shared" si="0"/>
        <v>82.430741842913775</v>
      </c>
      <c r="R13" s="19"/>
    </row>
    <row r="14" spans="1:18" ht="15" customHeight="1" x14ac:dyDescent="0.2">
      <c r="A14" s="47">
        <v>8</v>
      </c>
      <c r="B14" s="52" t="s">
        <v>90</v>
      </c>
      <c r="C14" s="49">
        <v>355167743.54000002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2.5915449494441547</v>
      </c>
      <c r="Q14" s="50">
        <f t="shared" si="0"/>
        <v>85.022286792357932</v>
      </c>
      <c r="R14" s="19"/>
    </row>
    <row r="15" spans="1:18" ht="15" customHeight="1" x14ac:dyDescent="0.2">
      <c r="A15" s="47">
        <v>9</v>
      </c>
      <c r="B15" s="52" t="s">
        <v>79</v>
      </c>
      <c r="C15" s="49">
        <v>328601437.41999996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2.3976991464315858</v>
      </c>
      <c r="Q15" s="50">
        <f t="shared" si="0"/>
        <v>87.419985938789523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264475053.24000001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1.9297895176139619</v>
      </c>
      <c r="Q16" s="50">
        <f t="shared" si="0"/>
        <v>89.349775456403478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234302850.35000002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1.7096326440369065</v>
      </c>
      <c r="Q17" s="50">
        <f t="shared" si="0"/>
        <v>91.059408100440379</v>
      </c>
    </row>
    <row r="18" spans="1:17" ht="15" customHeight="1" x14ac:dyDescent="0.2">
      <c r="A18" s="47">
        <v>12</v>
      </c>
      <c r="B18" s="51" t="s">
        <v>117</v>
      </c>
      <c r="C18" s="49">
        <v>163399919.40000001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1.1922767299755106</v>
      </c>
      <c r="Q18" s="50">
        <f t="shared" si="0"/>
        <v>92.251684830415883</v>
      </c>
    </row>
    <row r="19" spans="1:17" ht="15" customHeight="1" x14ac:dyDescent="0.2">
      <c r="A19" s="47">
        <v>13</v>
      </c>
      <c r="B19" s="52" t="s">
        <v>109</v>
      </c>
      <c r="C19" s="49">
        <v>129912099.64999999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0.94792686510318225</v>
      </c>
      <c r="Q19" s="50">
        <f t="shared" si="0"/>
        <v>93.199611695519067</v>
      </c>
    </row>
    <row r="20" spans="1:17" ht="15" customHeight="1" x14ac:dyDescent="0.2">
      <c r="A20" s="47">
        <v>14</v>
      </c>
      <c r="B20" s="52" t="s">
        <v>116</v>
      </c>
      <c r="C20" s="49">
        <v>123418854.91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0.90054774377946711</v>
      </c>
      <c r="Q20" s="50">
        <f t="shared" si="0"/>
        <v>94.100159439298537</v>
      </c>
    </row>
    <row r="21" spans="1:17" ht="15" customHeight="1" x14ac:dyDescent="0.2">
      <c r="A21" s="47">
        <v>15</v>
      </c>
      <c r="B21" s="52" t="s">
        <v>103</v>
      </c>
      <c r="C21" s="49">
        <v>112212106.67999999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0.8187757014040089</v>
      </c>
      <c r="Q21" s="50">
        <f t="shared" si="0"/>
        <v>94.918935140702544</v>
      </c>
    </row>
    <row r="22" spans="1:17" ht="15" customHeight="1" x14ac:dyDescent="0.2">
      <c r="A22" s="47">
        <v>16</v>
      </c>
      <c r="B22" s="52" t="s">
        <v>105</v>
      </c>
      <c r="C22" s="49">
        <v>102312161.69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0.74653898254296758</v>
      </c>
      <c r="Q22" s="50">
        <f t="shared" si="0"/>
        <v>95.665474123245517</v>
      </c>
    </row>
    <row r="23" spans="1:17" ht="15" customHeight="1" x14ac:dyDescent="0.2">
      <c r="A23" s="47">
        <v>17</v>
      </c>
      <c r="B23" s="52" t="s">
        <v>81</v>
      </c>
      <c r="C23" s="49">
        <v>89861194.949999988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0.6556882773265178</v>
      </c>
      <c r="Q23" s="50">
        <f t="shared" si="0"/>
        <v>96.321162400572035</v>
      </c>
    </row>
    <row r="24" spans="1:17" ht="15" customHeight="1" x14ac:dyDescent="0.2">
      <c r="A24" s="47">
        <v>18</v>
      </c>
      <c r="B24" s="52" t="s">
        <v>80</v>
      </c>
      <c r="C24" s="49">
        <v>86949534.289999992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0.63444282467727287</v>
      </c>
      <c r="Q24" s="50">
        <f t="shared" si="0"/>
        <v>96.955605225249315</v>
      </c>
    </row>
    <row r="25" spans="1:17" ht="15" customHeight="1" x14ac:dyDescent="0.2">
      <c r="A25" s="47">
        <v>19</v>
      </c>
      <c r="B25" s="52" t="s">
        <v>83</v>
      </c>
      <c r="C25" s="49">
        <v>73111713.469999999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0.53347269067819436</v>
      </c>
      <c r="Q25" s="50">
        <f t="shared" si="0"/>
        <v>97.48907791592751</v>
      </c>
    </row>
    <row r="26" spans="1:17" ht="15" customHeight="1" x14ac:dyDescent="0.2">
      <c r="A26" s="47">
        <v>20</v>
      </c>
      <c r="B26" s="51" t="s">
        <v>111</v>
      </c>
      <c r="C26" s="49">
        <v>62006109.710000001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0.45243866701406438</v>
      </c>
      <c r="Q26" s="50">
        <f t="shared" si="0"/>
        <v>97.941516582941574</v>
      </c>
    </row>
    <row r="27" spans="1:17" ht="15" customHeight="1" x14ac:dyDescent="0.2">
      <c r="A27" s="47">
        <v>21</v>
      </c>
      <c r="B27" s="52" t="s">
        <v>112</v>
      </c>
      <c r="C27" s="49">
        <v>61389172.219999999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0.44793707230167124</v>
      </c>
      <c r="Q27" s="50">
        <f t="shared" si="0"/>
        <v>98.389453655243244</v>
      </c>
    </row>
    <row r="28" spans="1:17" ht="15" customHeight="1" x14ac:dyDescent="0.2">
      <c r="A28" s="47">
        <v>22</v>
      </c>
      <c r="B28" s="52" t="s">
        <v>102</v>
      </c>
      <c r="C28" s="49">
        <v>53908083.460000008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0.39334997044640962</v>
      </c>
      <c r="Q28" s="50">
        <f t="shared" si="0"/>
        <v>98.782803625689652</v>
      </c>
    </row>
    <row r="29" spans="1:17" ht="15" customHeight="1" x14ac:dyDescent="0.2">
      <c r="A29" s="47">
        <v>23</v>
      </c>
      <c r="B29" s="52" t="s">
        <v>121</v>
      </c>
      <c r="C29" s="49">
        <v>35710061.660000004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0.26056485033497917</v>
      </c>
      <c r="Q29" s="50">
        <f t="shared" si="0"/>
        <v>99.043368476024625</v>
      </c>
    </row>
    <row r="30" spans="1:17" ht="15" customHeight="1" x14ac:dyDescent="0.2">
      <c r="A30" s="47">
        <v>24</v>
      </c>
      <c r="B30" s="52" t="s">
        <v>120</v>
      </c>
      <c r="C30" s="49">
        <v>31734505.129999999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0.23155649123158295</v>
      </c>
      <c r="Q30" s="50">
        <f>(Q29+P30)</f>
        <v>99.274924967256212</v>
      </c>
    </row>
    <row r="31" spans="1:17" ht="15" customHeight="1" x14ac:dyDescent="0.2">
      <c r="A31" s="47">
        <v>25</v>
      </c>
      <c r="B31" s="52" t="s">
        <v>100</v>
      </c>
      <c r="C31" s="49">
        <v>28590218.160000004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0.20861363911475259</v>
      </c>
      <c r="Q31" s="50">
        <f>(Q30+P31)</f>
        <v>99.483538606370971</v>
      </c>
    </row>
    <row r="32" spans="1:17" ht="15" customHeight="1" x14ac:dyDescent="0.2">
      <c r="A32" s="47">
        <v>26</v>
      </c>
      <c r="B32" s="52" t="s">
        <v>99</v>
      </c>
      <c r="C32" s="49">
        <v>19565890.689999998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0.14276602006042044</v>
      </c>
      <c r="Q32" s="50">
        <f t="shared" si="0"/>
        <v>99.626304626431391</v>
      </c>
    </row>
    <row r="33" spans="1:17" ht="15" customHeight="1" x14ac:dyDescent="0.2">
      <c r="A33" s="47">
        <v>27</v>
      </c>
      <c r="B33" s="52" t="s">
        <v>93</v>
      </c>
      <c r="C33" s="49">
        <v>18287397.199999999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0.13343726369903769</v>
      </c>
      <c r="Q33" s="50">
        <f t="shared" ref="Q33:Q38" si="1">(Q32+P33)</f>
        <v>99.759741890130428</v>
      </c>
    </row>
    <row r="34" spans="1:17" ht="15" customHeight="1" x14ac:dyDescent="0.2">
      <c r="A34" s="47">
        <v>28</v>
      </c>
      <c r="B34" s="52" t="s">
        <v>82</v>
      </c>
      <c r="C34" s="49">
        <v>17728647.559999999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0.12936024703892915</v>
      </c>
      <c r="Q34" s="50">
        <f t="shared" si="1"/>
        <v>99.88910213716936</v>
      </c>
    </row>
    <row r="35" spans="1:17" ht="15" customHeight="1" x14ac:dyDescent="0.2">
      <c r="A35" s="47">
        <v>29</v>
      </c>
      <c r="B35" s="52" t="s">
        <v>84</v>
      </c>
      <c r="C35" s="49">
        <v>14456592.049999999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0.10548510892327871</v>
      </c>
      <c r="Q35" s="50">
        <f t="shared" si="1"/>
        <v>99.994587246092635</v>
      </c>
    </row>
    <row r="36" spans="1:17" ht="15" customHeight="1" x14ac:dyDescent="0.2">
      <c r="A36" s="47">
        <v>30</v>
      </c>
      <c r="B36" s="52" t="s">
        <v>119</v>
      </c>
      <c r="C36" s="49">
        <v>741810.63000000012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5.4127539073772239E-3</v>
      </c>
      <c r="Q36" s="50">
        <f t="shared" si="1"/>
        <v>100.00000000000001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100.00000000000001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100.00000000000001</v>
      </c>
    </row>
    <row r="39" spans="1:17" ht="15" customHeight="1" x14ac:dyDescent="0.2">
      <c r="A39" s="47">
        <v>33</v>
      </c>
      <c r="B39" s="52" t="s">
        <v>108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100.00000000000001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100.00000000000001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100.00000000000001</v>
      </c>
    </row>
    <row r="42" spans="1:17" ht="15" customHeight="1" x14ac:dyDescent="0.2">
      <c r="A42" s="47">
        <v>36</v>
      </c>
      <c r="B42" s="52" t="s">
        <v>122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100.00000000000001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100.00000000000001</v>
      </c>
    </row>
    <row r="44" spans="1:17" ht="15" customHeight="1" x14ac:dyDescent="0.2">
      <c r="A44" s="47">
        <v>38</v>
      </c>
      <c r="B44" s="52" t="s">
        <v>107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100.00000000000001</v>
      </c>
    </row>
    <row r="45" spans="1:17" ht="17.25" customHeight="1" x14ac:dyDescent="0.2">
      <c r="A45" s="54"/>
      <c r="B45" s="55" t="s">
        <v>21</v>
      </c>
      <c r="C45" s="56">
        <f>SUM(C7:C44)</f>
        <v>13704865262.559998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100.00000000000001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3" t="s">
        <v>42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</row>
    <row r="70" spans="1:17" hidden="1" x14ac:dyDescent="0.2">
      <c r="A70" s="184" t="s">
        <v>95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</row>
    <row r="71" spans="1:17" hidden="1" x14ac:dyDescent="0.2">
      <c r="A71" s="186" t="s">
        <v>123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hidden="1" x14ac:dyDescent="0.2">
      <c r="A72" s="184" t="s">
        <v>115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86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101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100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109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102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103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117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108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106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116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118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121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99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104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111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119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120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122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107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105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112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3" t="s">
        <v>42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</row>
    <row r="139" spans="1:17" hidden="1" x14ac:dyDescent="0.2">
      <c r="A139" s="184" t="s">
        <v>95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</row>
    <row r="140" spans="1:17" hidden="1" x14ac:dyDescent="0.2">
      <c r="A140" s="186" t="s">
        <v>145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hidden="1" x14ac:dyDescent="0.2">
      <c r="A141" s="184" t="s">
        <v>115</v>
      </c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86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101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100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109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102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103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117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108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106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116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118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121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99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104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111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119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120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122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107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105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112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6" spans="1:17" ht="20.25" x14ac:dyDescent="0.3">
      <c r="A206" s="183" t="s">
        <v>42</v>
      </c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</row>
    <row r="207" spans="1:17" x14ac:dyDescent="0.2">
      <c r="A207" s="184" t="s">
        <v>95</v>
      </c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</row>
    <row r="208" spans="1:17" x14ac:dyDescent="0.2">
      <c r="A208" s="186" t="s">
        <v>146</v>
      </c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</row>
    <row r="209" spans="1:17" x14ac:dyDescent="0.2">
      <c r="A209" s="184" t="s">
        <v>115</v>
      </c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</row>
    <row r="211" spans="1:17" ht="18.75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customHeight="1" x14ac:dyDescent="0.2">
      <c r="A212" s="47">
        <v>1</v>
      </c>
      <c r="B212" s="103" t="s">
        <v>91</v>
      </c>
      <c r="C212" s="49"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customHeight="1" x14ac:dyDescent="0.2">
      <c r="A213" s="47">
        <v>2</v>
      </c>
      <c r="B213" s="52" t="s">
        <v>101</v>
      </c>
      <c r="C213" s="49">
        <v>776446879.45999992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15.328569297072583</v>
      </c>
      <c r="Q213" s="50">
        <f>(Q212+P213)</f>
        <v>37.807613410225933</v>
      </c>
    </row>
    <row r="214" spans="1:17" ht="15" customHeight="1" x14ac:dyDescent="0.2">
      <c r="A214" s="47">
        <v>3</v>
      </c>
      <c r="B214" s="52" t="s">
        <v>159</v>
      </c>
      <c r="C214" s="49">
        <v>719957032.71000004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14.213350016275678</v>
      </c>
      <c r="Q214" s="50">
        <f>(Q213+P214)</f>
        <v>52.020963426501609</v>
      </c>
    </row>
    <row r="215" spans="1:17" ht="15" customHeight="1" x14ac:dyDescent="0.2">
      <c r="A215" s="47">
        <v>4</v>
      </c>
      <c r="B215" s="52" t="s">
        <v>118</v>
      </c>
      <c r="C215" s="49">
        <v>670586253.26999998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13.238674949743306</v>
      </c>
      <c r="Q215" s="50">
        <f t="shared" ref="Q215:Q221" si="14">(Q214+P215)</f>
        <v>65.259638376244908</v>
      </c>
    </row>
    <row r="216" spans="1:17" ht="15" customHeight="1" x14ac:dyDescent="0.2">
      <c r="A216" s="47">
        <v>5</v>
      </c>
      <c r="B216" s="52" t="s">
        <v>97</v>
      </c>
      <c r="C216" s="49">
        <v>373938829.15999997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7.3822786944957226</v>
      </c>
      <c r="Q216" s="50">
        <f t="shared" si="14"/>
        <v>72.641917070740632</v>
      </c>
    </row>
    <row r="217" spans="1:17" ht="15" customHeight="1" x14ac:dyDescent="0.2">
      <c r="A217" s="47">
        <v>6</v>
      </c>
      <c r="B217" s="52" t="s">
        <v>92</v>
      </c>
      <c r="C217" s="49">
        <v>358671967.06999999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7.0808811878714835</v>
      </c>
      <c r="Q217" s="50">
        <f t="shared" si="14"/>
        <v>79.722798258612116</v>
      </c>
    </row>
    <row r="218" spans="1:17" ht="15" customHeight="1" x14ac:dyDescent="0.2">
      <c r="A218" s="47">
        <v>7</v>
      </c>
      <c r="B218" s="52" t="s">
        <v>96</v>
      </c>
      <c r="C218" s="49">
        <v>195697450.81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3.8634477326868777</v>
      </c>
      <c r="Q218" s="50">
        <f t="shared" si="14"/>
        <v>83.586245991298995</v>
      </c>
    </row>
    <row r="219" spans="1:17" ht="15" customHeight="1" x14ac:dyDescent="0.2">
      <c r="A219" s="47">
        <v>8</v>
      </c>
      <c r="B219" s="52" t="s">
        <v>90</v>
      </c>
      <c r="C219" s="49"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85.944392447660121</v>
      </c>
    </row>
    <row r="220" spans="1:17" ht="15" customHeight="1" x14ac:dyDescent="0.2">
      <c r="A220" s="47">
        <v>9</v>
      </c>
      <c r="B220" s="52" t="s">
        <v>79</v>
      </c>
      <c r="C220" s="49">
        <v>118473902.28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2.3389049129241068</v>
      </c>
      <c r="Q220" s="50">
        <f t="shared" si="14"/>
        <v>88.283297360584228</v>
      </c>
    </row>
    <row r="221" spans="1:17" ht="15" customHeight="1" x14ac:dyDescent="0.2">
      <c r="A221" s="47">
        <v>10</v>
      </c>
      <c r="B221" s="52" t="s">
        <v>94</v>
      </c>
      <c r="C221" s="49">
        <v>90165317.929999992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1.7800384812465302</v>
      </c>
      <c r="Q221" s="50">
        <f t="shared" si="14"/>
        <v>90.063335841830764</v>
      </c>
    </row>
    <row r="222" spans="1:17" ht="15" customHeight="1" x14ac:dyDescent="0.2">
      <c r="A222" s="47">
        <v>11</v>
      </c>
      <c r="B222" s="52" t="s">
        <v>78</v>
      </c>
      <c r="C222" s="49">
        <v>81660901.320000008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1.6121447813861836</v>
      </c>
      <c r="Q222" s="50">
        <f>(Q221+P222)</f>
        <v>91.675480623216941</v>
      </c>
    </row>
    <row r="223" spans="1:17" ht="15" customHeight="1" x14ac:dyDescent="0.2">
      <c r="A223" s="47">
        <v>12</v>
      </c>
      <c r="B223" s="51" t="s">
        <v>117</v>
      </c>
      <c r="C223" s="49">
        <v>58124178.93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1.1474841719804356</v>
      </c>
      <c r="Q223" s="50">
        <f>(Q222+P223)</f>
        <v>92.822964795197379</v>
      </c>
    </row>
    <row r="224" spans="1:17" ht="15" customHeight="1" x14ac:dyDescent="0.2">
      <c r="A224" s="47">
        <v>13</v>
      </c>
      <c r="B224" s="52" t="s">
        <v>109</v>
      </c>
      <c r="C224" s="49">
        <v>44015026.850000009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0.86894210928114535</v>
      </c>
      <c r="Q224" s="50">
        <f t="shared" ref="Q224:Q230" si="15">(Q223+P224)</f>
        <v>93.691906904478529</v>
      </c>
    </row>
    <row r="225" spans="1:18" ht="15" customHeight="1" x14ac:dyDescent="0.2">
      <c r="A225" s="47">
        <v>14</v>
      </c>
      <c r="B225" s="52" t="s">
        <v>116</v>
      </c>
      <c r="C225" s="49">
        <v>42398039.649999999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0.83701964168758936</v>
      </c>
      <c r="Q225" s="50">
        <f t="shared" si="15"/>
        <v>94.528926546166119</v>
      </c>
    </row>
    <row r="226" spans="1:18" ht="15" customHeight="1" x14ac:dyDescent="0.2">
      <c r="A226" s="47">
        <v>15</v>
      </c>
      <c r="B226" s="52" t="s">
        <v>103</v>
      </c>
      <c r="C226" s="49">
        <v>38910093.890000001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0.76816081862969487</v>
      </c>
      <c r="Q226" s="50">
        <f t="shared" si="15"/>
        <v>95.297087364795814</v>
      </c>
    </row>
    <row r="227" spans="1:18" ht="15" customHeight="1" x14ac:dyDescent="0.2">
      <c r="A227" s="47">
        <v>16</v>
      </c>
      <c r="B227" s="52" t="s">
        <v>81</v>
      </c>
      <c r="C227" s="49">
        <v>35365605.989999995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0.69818574392069233</v>
      </c>
      <c r="Q227" s="50">
        <f t="shared" si="15"/>
        <v>95.995273108716503</v>
      </c>
    </row>
    <row r="228" spans="1:18" ht="15" customHeight="1" x14ac:dyDescent="0.2">
      <c r="A228" s="47">
        <v>17</v>
      </c>
      <c r="B228" s="52" t="s">
        <v>105</v>
      </c>
      <c r="C228" s="49">
        <v>32386539.649999999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0.63937318888147954</v>
      </c>
      <c r="Q228" s="50">
        <f t="shared" si="15"/>
        <v>96.634646297597982</v>
      </c>
    </row>
    <row r="229" spans="1:18" ht="15" customHeight="1" x14ac:dyDescent="0.2">
      <c r="A229" s="47">
        <v>18</v>
      </c>
      <c r="B229" s="52" t="s">
        <v>83</v>
      </c>
      <c r="C229" s="49">
        <v>28086076.629999999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0.5544736971642692</v>
      </c>
      <c r="Q229" s="50">
        <f t="shared" si="15"/>
        <v>97.189119994762251</v>
      </c>
    </row>
    <row r="230" spans="1:18" ht="15" customHeight="1" x14ac:dyDescent="0.2">
      <c r="A230" s="47">
        <v>19</v>
      </c>
      <c r="B230" s="52" t="s">
        <v>80</v>
      </c>
      <c r="C230" s="49">
        <v>27684149.459999997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0.54653887426691128</v>
      </c>
      <c r="Q230" s="50">
        <f t="shared" si="15"/>
        <v>97.735658869029166</v>
      </c>
    </row>
    <row r="231" spans="1:18" ht="15" customHeight="1" x14ac:dyDescent="0.2">
      <c r="A231" s="47">
        <v>20</v>
      </c>
      <c r="B231" s="52" t="s">
        <v>112</v>
      </c>
      <c r="C231" s="49">
        <v>27471021.460000001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0.54233131364226361</v>
      </c>
      <c r="Q231" s="50">
        <f t="shared" ref="Q231:Q243" si="16">(Q230+P231)</f>
        <v>98.277990182671431</v>
      </c>
    </row>
    <row r="232" spans="1:18" ht="15" customHeight="1" x14ac:dyDescent="0.2">
      <c r="A232" s="47">
        <v>21</v>
      </c>
      <c r="B232" s="51" t="s">
        <v>111</v>
      </c>
      <c r="C232" s="49">
        <v>21516701.670000002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0.42478147741725031</v>
      </c>
      <c r="Q232" s="50">
        <f t="shared" si="16"/>
        <v>98.702771660088686</v>
      </c>
    </row>
    <row r="233" spans="1:18" ht="15" customHeight="1" x14ac:dyDescent="0.2">
      <c r="A233" s="47">
        <v>22</v>
      </c>
      <c r="B233" s="52" t="s">
        <v>102</v>
      </c>
      <c r="C233" s="49">
        <v>14032997.870000001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0.27703863069881596</v>
      </c>
      <c r="Q233" s="50">
        <f t="shared" si="16"/>
        <v>98.979810290787498</v>
      </c>
    </row>
    <row r="234" spans="1:18" ht="15" customHeight="1" x14ac:dyDescent="0.2">
      <c r="A234" s="47">
        <v>23</v>
      </c>
      <c r="B234" s="52" t="s">
        <v>121</v>
      </c>
      <c r="C234" s="49">
        <v>11928915.340000002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0.2354999553289108</v>
      </c>
      <c r="Q234" s="50">
        <f t="shared" si="16"/>
        <v>99.215310246116402</v>
      </c>
    </row>
    <row r="235" spans="1:18" ht="15" customHeight="1" x14ac:dyDescent="0.2">
      <c r="A235" s="47">
        <v>24</v>
      </c>
      <c r="B235" s="52" t="s">
        <v>120</v>
      </c>
      <c r="C235" s="49">
        <v>11422644.48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0.22550518535057601</v>
      </c>
      <c r="Q235" s="50">
        <f t="shared" si="16"/>
        <v>99.440815431466973</v>
      </c>
    </row>
    <row r="236" spans="1:18" ht="15" customHeight="1" x14ac:dyDescent="0.2">
      <c r="A236" s="47">
        <v>25</v>
      </c>
      <c r="B236" s="52" t="s">
        <v>100</v>
      </c>
      <c r="C236" s="49">
        <v>8821490.459999999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0.17415335343174732</v>
      </c>
      <c r="Q236" s="50">
        <f t="shared" si="16"/>
        <v>99.614968784898721</v>
      </c>
    </row>
    <row r="237" spans="1:18" ht="15" customHeight="1" x14ac:dyDescent="0.2">
      <c r="A237" s="47">
        <v>26</v>
      </c>
      <c r="B237" s="52" t="s">
        <v>99</v>
      </c>
      <c r="C237" s="49">
        <v>7405496.9900000002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0.1461988924077135</v>
      </c>
      <c r="Q237" s="50">
        <f t="shared" si="16"/>
        <v>99.761167677306432</v>
      </c>
    </row>
    <row r="238" spans="1:18" ht="15" customHeight="1" x14ac:dyDescent="0.2">
      <c r="A238" s="47">
        <v>27</v>
      </c>
      <c r="B238" s="52" t="s">
        <v>82</v>
      </c>
      <c r="C238" s="49">
        <v>6405337.5599999996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0.12645380290263628</v>
      </c>
      <c r="Q238" s="50">
        <f t="shared" si="16"/>
        <v>99.887621480209063</v>
      </c>
    </row>
    <row r="239" spans="1:18" ht="15" customHeight="1" x14ac:dyDescent="0.2">
      <c r="A239" s="47">
        <v>28</v>
      </c>
      <c r="B239" s="52" t="s">
        <v>93</v>
      </c>
      <c r="C239" s="49">
        <v>5504658.1099999994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0.10867264139758127</v>
      </c>
      <c r="Q239" s="50">
        <f t="shared" si="16"/>
        <v>99.996294121606638</v>
      </c>
      <c r="R239" s="4"/>
    </row>
    <row r="240" spans="1:18" ht="15" customHeight="1" x14ac:dyDescent="0.2">
      <c r="A240" s="47">
        <v>29</v>
      </c>
      <c r="B240" s="52" t="s">
        <v>119</v>
      </c>
      <c r="C240" s="49">
        <v>187716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3.7058783933428281E-3</v>
      </c>
      <c r="Q240" s="50">
        <f t="shared" si="16"/>
        <v>99.999999999999986</v>
      </c>
    </row>
    <row r="241" spans="1:17" ht="15" customHeight="1" x14ac:dyDescent="0.2">
      <c r="A241" s="47">
        <v>30</v>
      </c>
      <c r="B241" s="52" t="s">
        <v>89</v>
      </c>
      <c r="C241" s="49"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99.999999999999986</v>
      </c>
    </row>
    <row r="242" spans="1:17" ht="15" customHeight="1" x14ac:dyDescent="0.2">
      <c r="A242" s="47">
        <v>31</v>
      </c>
      <c r="B242" s="52" t="s">
        <v>85</v>
      </c>
      <c r="C242" s="49">
        <v>0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</v>
      </c>
      <c r="Q242" s="50">
        <f t="shared" si="16"/>
        <v>99.999999999999986</v>
      </c>
    </row>
    <row r="243" spans="1:17" ht="15" customHeight="1" x14ac:dyDescent="0.2">
      <c r="A243" s="47">
        <v>32</v>
      </c>
      <c r="B243" s="52" t="s">
        <v>84</v>
      </c>
      <c r="C243" s="49">
        <v>0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0</v>
      </c>
      <c r="Q243" s="50">
        <f t="shared" si="16"/>
        <v>99.999999999999986</v>
      </c>
    </row>
    <row r="244" spans="1:17" ht="15" customHeight="1" x14ac:dyDescent="0.2">
      <c r="A244" s="47">
        <v>33</v>
      </c>
      <c r="B244" s="52" t="s">
        <v>108</v>
      </c>
      <c r="C244" s="49">
        <v>0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</v>
      </c>
      <c r="Q244" s="50">
        <f t="shared" ref="Q244:Q249" si="17">(Q243+P244)</f>
        <v>99.999999999999986</v>
      </c>
    </row>
    <row r="245" spans="1:17" ht="15" customHeight="1" x14ac:dyDescent="0.2">
      <c r="A245" s="47">
        <v>34</v>
      </c>
      <c r="B245" s="52" t="s">
        <v>106</v>
      </c>
      <c r="C245" s="49"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99.999999999999986</v>
      </c>
    </row>
    <row r="246" spans="1:17" ht="15" customHeight="1" x14ac:dyDescent="0.2">
      <c r="A246" s="47">
        <v>35</v>
      </c>
      <c r="B246" s="52" t="s">
        <v>104</v>
      </c>
      <c r="C246" s="49"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99.999999999999986</v>
      </c>
    </row>
    <row r="247" spans="1:17" ht="15" customHeight="1" x14ac:dyDescent="0.2">
      <c r="A247" s="47">
        <v>36</v>
      </c>
      <c r="B247" s="52" t="s">
        <v>122</v>
      </c>
      <c r="C247" s="49"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99.999999999999986</v>
      </c>
    </row>
    <row r="248" spans="1:17" ht="15" customHeight="1" x14ac:dyDescent="0.2">
      <c r="A248" s="47">
        <v>37</v>
      </c>
      <c r="B248" s="52" t="s">
        <v>88</v>
      </c>
      <c r="C248" s="49">
        <v>0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</v>
      </c>
      <c r="Q248" s="50">
        <f t="shared" si="17"/>
        <v>99.999999999999986</v>
      </c>
    </row>
    <row r="249" spans="1:17" ht="15" customHeight="1" x14ac:dyDescent="0.2">
      <c r="A249" s="47">
        <v>38</v>
      </c>
      <c r="B249" s="52" t="s">
        <v>107</v>
      </c>
      <c r="C249" s="49">
        <v>0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</v>
      </c>
      <c r="Q249" s="50">
        <f t="shared" si="17"/>
        <v>99.999999999999986</v>
      </c>
    </row>
    <row r="250" spans="1:17" ht="18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x14ac:dyDescent="0.2">
      <c r="A251" s="81" t="s">
        <v>98</v>
      </c>
      <c r="B251" s="28"/>
    </row>
    <row r="274" spans="1:17" ht="20.25" hidden="1" x14ac:dyDescent="0.3">
      <c r="A274" s="183" t="s">
        <v>42</v>
      </c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</row>
    <row r="275" spans="1:17" hidden="1" x14ac:dyDescent="0.2">
      <c r="A275" s="184" t="s">
        <v>95</v>
      </c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</row>
    <row r="276" spans="1:17" hidden="1" x14ac:dyDescent="0.2">
      <c r="A276" s="186" t="s">
        <v>147</v>
      </c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</row>
    <row r="277" spans="1:17" hidden="1" x14ac:dyDescent="0.2">
      <c r="A277" s="184" t="s">
        <v>115</v>
      </c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0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 t="e">
        <f>(C280/C318*100)</f>
        <v>#DIV/0!</v>
      </c>
      <c r="Q280" s="50" t="e">
        <f>(P280)</f>
        <v>#DIV/0!</v>
      </c>
    </row>
    <row r="281" spans="1:17" ht="15" hidden="1" customHeight="1" x14ac:dyDescent="0.2">
      <c r="A281" s="47">
        <v>2</v>
      </c>
      <c r="B281" s="52" t="s">
        <v>86</v>
      </c>
      <c r="C281" s="49">
        <f>'P.N.C. x Comp. x Ramos'!C271</f>
        <v>0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 t="e">
        <f>(C281/C318*100)</f>
        <v>#DIV/0!</v>
      </c>
      <c r="Q281" s="50" t="e">
        <f>(Q280+P281)</f>
        <v>#DIV/0!</v>
      </c>
    </row>
    <row r="282" spans="1:17" ht="15" hidden="1" customHeight="1" x14ac:dyDescent="0.2">
      <c r="A282" s="47">
        <v>3</v>
      </c>
      <c r="B282" s="52" t="s">
        <v>101</v>
      </c>
      <c r="C282" s="49">
        <f>'P.N.C. x Comp. x Ramos'!C272</f>
        <v>0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 t="e">
        <f>(C282/C318*100)</f>
        <v>#DIV/0!</v>
      </c>
      <c r="Q282" s="50" t="e">
        <f>(Q281+P282)</f>
        <v>#DIV/0!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0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 t="e">
        <f>(C283/C318*100)</f>
        <v>#DIV/0!</v>
      </c>
      <c r="Q283" s="50" t="e">
        <f t="shared" ref="Q283:Q289" si="18">(Q282+P283)</f>
        <v>#DIV/0!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0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 t="e">
        <f>(C284/C318*100)</f>
        <v>#DIV/0!</v>
      </c>
      <c r="Q284" s="50" t="e">
        <f t="shared" si="18"/>
        <v>#DIV/0!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 t="e">
        <f>(C285/C318*100)</f>
        <v>#DIV/0!</v>
      </c>
      <c r="Q285" s="50" t="e">
        <f t="shared" si="18"/>
        <v>#DIV/0!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0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 t="e">
        <f>(C286/C318*100)</f>
        <v>#DIV/0!</v>
      </c>
      <c r="Q286" s="50" t="e">
        <f t="shared" si="18"/>
        <v>#DIV/0!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0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 t="e">
        <f>(C287/C318*100)</f>
        <v>#DIV/0!</v>
      </c>
      <c r="Q287" s="50" t="e">
        <f t="shared" si="18"/>
        <v>#DIV/0!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 t="e">
        <f>(C288/C318*100)</f>
        <v>#DIV/0!</v>
      </c>
      <c r="Q288" s="50" t="e">
        <f t="shared" si="18"/>
        <v>#DIV/0!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0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 t="e">
        <f>(C289/C318*100)</f>
        <v>#DIV/0!</v>
      </c>
      <c r="Q289" s="50" t="e">
        <f t="shared" si="18"/>
        <v>#DIV/0!</v>
      </c>
    </row>
    <row r="290" spans="1:17" ht="15" hidden="1" customHeight="1" x14ac:dyDescent="0.2">
      <c r="A290" s="47">
        <v>11</v>
      </c>
      <c r="B290" s="52" t="s">
        <v>100</v>
      </c>
      <c r="C290" s="49">
        <f>'P.N.C. x Comp. x Ramos'!C280</f>
        <v>0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 t="e">
        <f>(C290/C318*100)</f>
        <v>#DIV/0!</v>
      </c>
      <c r="Q290" s="50" t="e">
        <f>(Q289+P290)</f>
        <v>#DIV/0!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0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 t="e">
        <f>(C291/C318*100)</f>
        <v>#DIV/0!</v>
      </c>
      <c r="Q291" s="50" t="e">
        <f>(Q290+P291)</f>
        <v>#DIV/0!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 t="e">
        <f>(C292/C318*100)</f>
        <v>#DIV/0!</v>
      </c>
      <c r="Q292" s="50" t="e">
        <f t="shared" ref="Q292:Q311" si="19">(Q291+P292)</f>
        <v>#DIV/0!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0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 t="e">
        <f>(C293/C318*100)</f>
        <v>#DIV/0!</v>
      </c>
      <c r="Q293" s="50" t="e">
        <f t="shared" si="19"/>
        <v>#DIV/0!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0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 t="e">
        <f>(C294/C318*100)</f>
        <v>#DIV/0!</v>
      </c>
      <c r="Q294" s="50" t="e">
        <f t="shared" si="19"/>
        <v>#DIV/0!</v>
      </c>
    </row>
    <row r="295" spans="1:17" ht="15" hidden="1" customHeight="1" x14ac:dyDescent="0.2">
      <c r="A295" s="47">
        <v>16</v>
      </c>
      <c r="B295" s="52" t="s">
        <v>109</v>
      </c>
      <c r="C295" s="49">
        <f>'P.N.C. x Comp. x Ramos'!C285</f>
        <v>0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 t="e">
        <f>(C295/C318*100)</f>
        <v>#DIV/0!</v>
      </c>
      <c r="Q295" s="50" t="e">
        <f t="shared" si="19"/>
        <v>#DIV/0!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0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 t="e">
        <f>(C296/C318*100)</f>
        <v>#DIV/0!</v>
      </c>
      <c r="Q296" s="50" t="e">
        <f t="shared" si="19"/>
        <v>#DIV/0!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 t="e">
        <f>(C297/C318*100)</f>
        <v>#DIV/0!</v>
      </c>
      <c r="Q297" s="50" t="e">
        <f t="shared" si="19"/>
        <v>#DIV/0!</v>
      </c>
    </row>
    <row r="298" spans="1:17" ht="15" hidden="1" customHeight="1" x14ac:dyDescent="0.2">
      <c r="A298" s="47">
        <v>19</v>
      </c>
      <c r="B298" s="52" t="s">
        <v>102</v>
      </c>
      <c r="C298" s="49">
        <f>'P.N.C. x Comp. x Ramos'!C288</f>
        <v>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 t="e">
        <f>(C298/C318*100)</f>
        <v>#DIV/0!</v>
      </c>
      <c r="Q298" s="50" t="e">
        <f t="shared" si="19"/>
        <v>#DIV/0!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0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 t="e">
        <f>(C299/C318*100)</f>
        <v>#DIV/0!</v>
      </c>
      <c r="Q299" s="50" t="e">
        <f t="shared" si="19"/>
        <v>#DIV/0!</v>
      </c>
    </row>
    <row r="300" spans="1:17" ht="15" hidden="1" customHeight="1" x14ac:dyDescent="0.2">
      <c r="A300" s="47">
        <v>21</v>
      </c>
      <c r="B300" s="52" t="s">
        <v>103</v>
      </c>
      <c r="C300" s="49">
        <f>'P.N.C. x Comp. x Ramos'!C290</f>
        <v>0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 t="e">
        <f>(C300/C318*100)</f>
        <v>#DIV/0!</v>
      </c>
      <c r="Q300" s="50" t="e">
        <f t="shared" si="19"/>
        <v>#DIV/0!</v>
      </c>
    </row>
    <row r="301" spans="1:17" ht="15" hidden="1" customHeight="1" x14ac:dyDescent="0.2">
      <c r="A301" s="47">
        <v>22</v>
      </c>
      <c r="B301" s="51" t="s">
        <v>117</v>
      </c>
      <c r="C301" s="49">
        <f>'P.N.C. x Comp. x Ramos'!C291</f>
        <v>0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 t="e">
        <f>(C301/C318*100)</f>
        <v>#DIV/0!</v>
      </c>
      <c r="Q301" s="50" t="e">
        <f t="shared" si="19"/>
        <v>#DIV/0!</v>
      </c>
    </row>
    <row r="302" spans="1:17" ht="15" hidden="1" customHeight="1" x14ac:dyDescent="0.2">
      <c r="A302" s="47">
        <v>23</v>
      </c>
      <c r="B302" s="52" t="s">
        <v>108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 t="e">
        <f>(C302/C318*100)</f>
        <v>#DIV/0!</v>
      </c>
      <c r="Q302" s="50" t="e">
        <f t="shared" si="19"/>
        <v>#DIV/0!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0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 t="e">
        <f>(C303/$C$318*100)</f>
        <v>#DIV/0!</v>
      </c>
      <c r="Q303" s="50" t="e">
        <f t="shared" si="19"/>
        <v>#DIV/0!</v>
      </c>
    </row>
    <row r="304" spans="1:17" ht="15" hidden="1" customHeight="1" x14ac:dyDescent="0.2">
      <c r="A304" s="47">
        <v>25</v>
      </c>
      <c r="B304" s="52" t="s">
        <v>106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 t="e">
        <f t="shared" ref="P304:P316" si="20">(C304/$C$318*100)</f>
        <v>#DIV/0!</v>
      </c>
      <c r="Q304" s="50" t="e">
        <f t="shared" si="19"/>
        <v>#DIV/0!</v>
      </c>
    </row>
    <row r="305" spans="1:18" ht="15" hidden="1" customHeight="1" x14ac:dyDescent="0.2">
      <c r="A305" s="47">
        <v>26</v>
      </c>
      <c r="B305" s="52" t="s">
        <v>116</v>
      </c>
      <c r="C305" s="49">
        <f>'P.N.C. x Comp. x Ramos'!C295</f>
        <v>0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 t="e">
        <f t="shared" si="20"/>
        <v>#DIV/0!</v>
      </c>
      <c r="Q305" s="50" t="e">
        <f t="shared" si="19"/>
        <v>#DIV/0!</v>
      </c>
    </row>
    <row r="306" spans="1:18" ht="15" hidden="1" customHeight="1" x14ac:dyDescent="0.2">
      <c r="A306" s="47">
        <v>27</v>
      </c>
      <c r="B306" s="52" t="s">
        <v>118</v>
      </c>
      <c r="C306" s="49">
        <f>'P.N.C. x Comp. x Ramos'!C296</f>
        <v>0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 t="e">
        <f t="shared" si="20"/>
        <v>#DIV/0!</v>
      </c>
      <c r="Q306" s="50" t="e">
        <f t="shared" si="19"/>
        <v>#DIV/0!</v>
      </c>
    </row>
    <row r="307" spans="1:18" ht="15" hidden="1" customHeight="1" x14ac:dyDescent="0.2">
      <c r="A307" s="47">
        <v>28</v>
      </c>
      <c r="B307" s="52" t="s">
        <v>121</v>
      </c>
      <c r="C307" s="49">
        <f>'P.N.C. x Comp. x Ramos'!C297</f>
        <v>0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 t="e">
        <f t="shared" si="20"/>
        <v>#DIV/0!</v>
      </c>
      <c r="Q307" s="50" t="e">
        <f t="shared" si="19"/>
        <v>#DIV/0!</v>
      </c>
      <c r="R307" s="4"/>
    </row>
    <row r="308" spans="1:18" ht="15" hidden="1" customHeight="1" x14ac:dyDescent="0.2">
      <c r="A308" s="47">
        <v>29</v>
      </c>
      <c r="B308" s="52" t="s">
        <v>99</v>
      </c>
      <c r="C308" s="49">
        <f>'P.N.C. x Comp. x Ramos'!C298</f>
        <v>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 t="e">
        <f t="shared" si="20"/>
        <v>#DIV/0!</v>
      </c>
      <c r="Q308" s="50" t="e">
        <f t="shared" si="19"/>
        <v>#DIV/0!</v>
      </c>
    </row>
    <row r="309" spans="1:18" ht="15" hidden="1" customHeight="1" x14ac:dyDescent="0.2">
      <c r="A309" s="47">
        <v>30</v>
      </c>
      <c r="B309" s="52" t="s">
        <v>104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 t="e">
        <f t="shared" si="20"/>
        <v>#DIV/0!</v>
      </c>
      <c r="Q309" s="50" t="e">
        <f t="shared" si="19"/>
        <v>#DIV/0!</v>
      </c>
    </row>
    <row r="310" spans="1:18" ht="15" hidden="1" customHeight="1" x14ac:dyDescent="0.2">
      <c r="A310" s="47">
        <v>31</v>
      </c>
      <c r="B310" s="51" t="s">
        <v>111</v>
      </c>
      <c r="C310" s="49">
        <f>'P.N.C. x Comp. x Ramos'!C300</f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 t="e">
        <f t="shared" si="20"/>
        <v>#DIV/0!</v>
      </c>
      <c r="Q310" s="50" t="e">
        <f t="shared" si="19"/>
        <v>#DIV/0!</v>
      </c>
    </row>
    <row r="311" spans="1:18" ht="15" hidden="1" customHeight="1" x14ac:dyDescent="0.2">
      <c r="A311" s="47">
        <v>32</v>
      </c>
      <c r="B311" s="52" t="s">
        <v>119</v>
      </c>
      <c r="C311" s="49">
        <f>'P.N.C. x Comp. x Ramos'!C301</f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 t="e">
        <f t="shared" si="20"/>
        <v>#DIV/0!</v>
      </c>
      <c r="Q311" s="50" t="e">
        <f t="shared" si="19"/>
        <v>#DIV/0!</v>
      </c>
    </row>
    <row r="312" spans="1:18" ht="15" hidden="1" customHeight="1" x14ac:dyDescent="0.2">
      <c r="A312" s="47">
        <v>33</v>
      </c>
      <c r="B312" s="52" t="s">
        <v>120</v>
      </c>
      <c r="C312" s="49">
        <f>'P.N.C. x Comp. x Ramos'!C302</f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 t="e">
        <f t="shared" si="20"/>
        <v>#DIV/0!</v>
      </c>
      <c r="Q312" s="50" t="e">
        <f t="shared" ref="Q312:Q317" si="21">(Q311+P312)</f>
        <v>#DIV/0!</v>
      </c>
    </row>
    <row r="313" spans="1:18" ht="15" hidden="1" customHeight="1" x14ac:dyDescent="0.2">
      <c r="A313" s="47">
        <v>34</v>
      </c>
      <c r="B313" s="52" t="s">
        <v>122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 t="e">
        <f t="shared" si="20"/>
        <v>#DIV/0!</v>
      </c>
      <c r="Q313" s="50" t="e">
        <f t="shared" si="21"/>
        <v>#DIV/0!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 t="e">
        <f t="shared" si="20"/>
        <v>#DIV/0!</v>
      </c>
      <c r="Q314" s="50" t="e">
        <f t="shared" si="21"/>
        <v>#DIV/0!</v>
      </c>
    </row>
    <row r="315" spans="1:18" ht="15" hidden="1" customHeight="1" x14ac:dyDescent="0.2">
      <c r="A315" s="47">
        <v>36</v>
      </c>
      <c r="B315" s="52" t="s">
        <v>107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 t="e">
        <f t="shared" si="20"/>
        <v>#DIV/0!</v>
      </c>
      <c r="Q315" s="50" t="e">
        <f t="shared" si="21"/>
        <v>#DIV/0!</v>
      </c>
    </row>
    <row r="316" spans="1:18" ht="15" hidden="1" customHeight="1" x14ac:dyDescent="0.2">
      <c r="A316" s="47">
        <v>37</v>
      </c>
      <c r="B316" s="52" t="s">
        <v>105</v>
      </c>
      <c r="C316" s="49">
        <f>'P.N.C. x Comp. x Ramos'!C306</f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 t="e">
        <f t="shared" si="20"/>
        <v>#DIV/0!</v>
      </c>
      <c r="Q316" s="50" t="e">
        <f t="shared" si="21"/>
        <v>#DIV/0!</v>
      </c>
    </row>
    <row r="317" spans="1:18" ht="15" hidden="1" customHeight="1" x14ac:dyDescent="0.2">
      <c r="A317" s="47">
        <v>38</v>
      </c>
      <c r="B317" s="52" t="s">
        <v>112</v>
      </c>
      <c r="C317" s="49">
        <f>'P.N.C. x Comp. x Ramos'!C307</f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 t="e">
        <f>(C317/$C$318*100)</f>
        <v>#DIV/0!</v>
      </c>
      <c r="Q317" s="50" t="e">
        <f t="shared" si="21"/>
        <v>#DIV/0!</v>
      </c>
    </row>
    <row r="318" spans="1:18" ht="18" hidden="1" customHeight="1" x14ac:dyDescent="0.2">
      <c r="A318" s="54"/>
      <c r="B318" s="55" t="s">
        <v>21</v>
      </c>
      <c r="C318" s="56">
        <f>SUM(C280:C317)</f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 t="e">
        <f>SUM(P280:P317)</f>
        <v>#DIV/0!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3" t="s">
        <v>42</v>
      </c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</row>
    <row r="343" spans="1:17" hidden="1" x14ac:dyDescent="0.2">
      <c r="A343" s="184" t="s">
        <v>95</v>
      </c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</row>
    <row r="344" spans="1:17" hidden="1" x14ac:dyDescent="0.2">
      <c r="A344" s="186" t="s">
        <v>148</v>
      </c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</row>
    <row r="345" spans="1:17" hidden="1" x14ac:dyDescent="0.2">
      <c r="A345" s="184" t="s">
        <v>115</v>
      </c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86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101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100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109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102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103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117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108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106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116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118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121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99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104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111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119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120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122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107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105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112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3" t="s">
        <v>42</v>
      </c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</row>
    <row r="412" spans="1:17" hidden="1" x14ac:dyDescent="0.2">
      <c r="A412" s="184" t="s">
        <v>95</v>
      </c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</row>
    <row r="413" spans="1:17" hidden="1" x14ac:dyDescent="0.2">
      <c r="A413" s="186" t="s">
        <v>149</v>
      </c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</row>
    <row r="414" spans="1:17" hidden="1" x14ac:dyDescent="0.2">
      <c r="A414" s="184" t="s">
        <v>115</v>
      </c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86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101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100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109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102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103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117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108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106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116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118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121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99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104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111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119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120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122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107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105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112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3" t="s">
        <v>42</v>
      </c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</row>
    <row r="480" spans="1:17" hidden="1" x14ac:dyDescent="0.2">
      <c r="A480" s="184" t="s">
        <v>95</v>
      </c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</row>
    <row r="481" spans="1:17" hidden="1" x14ac:dyDescent="0.2">
      <c r="A481" s="186" t="s">
        <v>150</v>
      </c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</row>
    <row r="482" spans="1:17" hidden="1" x14ac:dyDescent="0.2">
      <c r="A482" s="184" t="s">
        <v>115</v>
      </c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86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101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100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109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102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103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117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108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106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116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118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121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99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104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111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119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120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122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107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105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112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3" t="s">
        <v>42</v>
      </c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</row>
    <row r="548" spans="1:17" hidden="1" x14ac:dyDescent="0.2">
      <c r="A548" s="184" t="s">
        <v>95</v>
      </c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</row>
    <row r="549" spans="1:17" hidden="1" x14ac:dyDescent="0.2">
      <c r="A549" s="186" t="s">
        <v>151</v>
      </c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</row>
    <row r="550" spans="1:17" hidden="1" x14ac:dyDescent="0.2">
      <c r="A550" s="184" t="s">
        <v>115</v>
      </c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86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101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100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109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102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103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117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108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106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116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118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121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99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104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111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119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120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122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107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105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112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3" t="s">
        <v>42</v>
      </c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</row>
    <row r="616" spans="1:17" hidden="1" x14ac:dyDescent="0.2">
      <c r="A616" s="184" t="s">
        <v>95</v>
      </c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</row>
    <row r="617" spans="1:17" hidden="1" x14ac:dyDescent="0.2">
      <c r="A617" s="186" t="s">
        <v>152</v>
      </c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</row>
    <row r="618" spans="1:17" hidden="1" x14ac:dyDescent="0.2">
      <c r="A618" s="184" t="s">
        <v>115</v>
      </c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86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101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100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109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102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103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117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108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106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116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118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121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99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104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111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119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120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122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107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105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112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3" t="s">
        <v>42</v>
      </c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</row>
    <row r="684" spans="1:17" hidden="1" x14ac:dyDescent="0.2">
      <c r="A684" s="184" t="s">
        <v>95</v>
      </c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</row>
    <row r="685" spans="1:17" hidden="1" x14ac:dyDescent="0.2">
      <c r="A685" s="186" t="s">
        <v>153</v>
      </c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</row>
    <row r="686" spans="1:17" hidden="1" x14ac:dyDescent="0.2">
      <c r="A686" s="184" t="s">
        <v>115</v>
      </c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86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101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100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109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102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103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117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108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106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116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118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121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99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104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111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119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120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122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107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105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112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3" t="s">
        <v>42</v>
      </c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</row>
    <row r="753" spans="1:17" hidden="1" x14ac:dyDescent="0.2">
      <c r="A753" s="184" t="s">
        <v>95</v>
      </c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</row>
    <row r="754" spans="1:17" hidden="1" x14ac:dyDescent="0.2">
      <c r="A754" s="186" t="s">
        <v>154</v>
      </c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</row>
    <row r="755" spans="1:17" hidden="1" x14ac:dyDescent="0.2">
      <c r="A755" s="184" t="s">
        <v>115</v>
      </c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86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101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100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109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102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103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117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108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106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116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118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121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99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104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111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119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120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122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107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105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112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3" t="s">
        <v>42</v>
      </c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</row>
    <row r="821" spans="1:17" hidden="1" x14ac:dyDescent="0.2">
      <c r="A821" s="184" t="s">
        <v>95</v>
      </c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</row>
    <row r="822" spans="1:17" hidden="1" x14ac:dyDescent="0.2">
      <c r="A822" s="186" t="s">
        <v>155</v>
      </c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</row>
    <row r="823" spans="1:17" hidden="1" x14ac:dyDescent="0.2">
      <c r="A823" s="184" t="s">
        <v>115</v>
      </c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86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101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100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109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102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103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117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108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106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116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118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121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99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104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111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119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120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122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107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105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112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90" zoomScaleNormal="90" workbookViewId="0">
      <selection activeCell="B6" sqref="B6"/>
    </sheetView>
  </sheetViews>
  <sheetFormatPr defaultColWidth="11.42578125" defaultRowHeight="12.75" x14ac:dyDescent="0.2"/>
  <cols>
    <col min="1" max="1" width="43.28515625" style="30" customWidth="1"/>
    <col min="2" max="2" width="14.140625" style="30" customWidth="1"/>
    <col min="3" max="3" width="13.5703125" style="30" customWidth="1"/>
    <col min="4" max="4" width="12.140625" style="30" customWidth="1"/>
    <col min="5" max="5" width="11" style="30" customWidth="1"/>
    <col min="6" max="6" width="11" style="30" hidden="1" customWidth="1"/>
    <col min="7" max="7" width="12.85546875" style="30" customWidth="1"/>
    <col min="8" max="8" width="14.28515625" style="30" customWidth="1"/>
    <col min="9" max="9" width="1.28515625" style="30" hidden="1" customWidth="1"/>
    <col min="10" max="10" width="12.42578125" style="30" customWidth="1"/>
    <col min="11" max="11" width="13.7109375" style="30" customWidth="1"/>
    <col min="12" max="12" width="13.42578125" style="30" hidden="1" customWidth="1"/>
    <col min="13" max="13" width="13" style="30" customWidth="1"/>
    <col min="14" max="14" width="11.710937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42578125" style="30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7109375" style="30" customWidth="1"/>
    <col min="32" max="32" width="11.5703125" style="30" customWidth="1"/>
    <col min="33" max="33" width="11.140625" style="30" hidden="1" customWidth="1"/>
    <col min="34" max="34" width="14.28515625" style="30" customWidth="1"/>
    <col min="35" max="35" width="11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6" x14ac:dyDescent="0.2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</row>
    <row r="3" spans="1:36" x14ac:dyDescent="0.2">
      <c r="A3" s="194" t="s">
        <v>163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6" x14ac:dyDescent="0.2">
      <c r="A4" s="193" t="s">
        <v>115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7" t="s">
        <v>33</v>
      </c>
      <c r="B7" s="191" t="s">
        <v>0</v>
      </c>
      <c r="C7" s="191"/>
      <c r="D7" s="191" t="s">
        <v>12</v>
      </c>
      <c r="E7" s="191"/>
      <c r="F7" s="108"/>
      <c r="G7" s="191" t="s">
        <v>13</v>
      </c>
      <c r="H7" s="191"/>
      <c r="I7" s="108"/>
      <c r="J7" s="191" t="s">
        <v>14</v>
      </c>
      <c r="K7" s="191"/>
      <c r="L7" s="108"/>
      <c r="M7" s="191" t="s">
        <v>15</v>
      </c>
      <c r="N7" s="191"/>
      <c r="O7" s="108"/>
      <c r="P7" s="191" t="s">
        <v>27</v>
      </c>
      <c r="Q7" s="191"/>
      <c r="R7" s="108"/>
      <c r="S7" s="191" t="s">
        <v>35</v>
      </c>
      <c r="T7" s="191"/>
      <c r="U7" s="108"/>
      <c r="V7" s="191" t="s">
        <v>16</v>
      </c>
      <c r="W7" s="191"/>
      <c r="X7" s="108"/>
      <c r="Y7" s="191" t="s">
        <v>68</v>
      </c>
      <c r="Z7" s="191"/>
      <c r="AA7" s="108"/>
      <c r="AB7" s="191" t="s">
        <v>34</v>
      </c>
      <c r="AC7" s="191"/>
      <c r="AD7" s="108"/>
      <c r="AE7" s="191" t="s">
        <v>17</v>
      </c>
      <c r="AF7" s="191"/>
      <c r="AG7" s="108"/>
      <c r="AH7" s="191" t="s">
        <v>18</v>
      </c>
      <c r="AI7" s="191"/>
      <c r="AJ7" s="74"/>
    </row>
    <row r="8" spans="1:36" ht="26.25" customHeight="1" thickTop="1" thickBot="1" x14ac:dyDescent="0.25">
      <c r="A8" s="196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2469416276.6700001</v>
      </c>
      <c r="C9" s="76">
        <f>(E9+H9+K9+N9+Q9+T9+W9+Z9+AC9+AF9+AI9)</f>
        <v>739102657.10000002</v>
      </c>
      <c r="D9" s="103">
        <f t="shared" ref="D9:E28" si="0">D68+D127+D186+D245+D303+D363+D420+D478+D536+D595+D654+D713</f>
        <v>13367629.440000001</v>
      </c>
      <c r="E9" s="103">
        <f t="shared" si="0"/>
        <v>21931.940000000002</v>
      </c>
      <c r="F9" s="103">
        <f>SUM(D9:E9)</f>
        <v>13389561.380000001</v>
      </c>
      <c r="G9" s="103">
        <f t="shared" ref="G9:H28" si="1">G68+G127+G186+G245+G303+G363+G420+G478+G536+G595+G654+G713</f>
        <v>203046794.78</v>
      </c>
      <c r="H9" s="103">
        <f t="shared" si="1"/>
        <v>361537431.22000003</v>
      </c>
      <c r="I9" s="103">
        <f>SUM(G9:H9)</f>
        <v>564584226</v>
      </c>
      <c r="J9" s="103">
        <f t="shared" ref="J9:K28" si="2">J68+J127+J186+J245+J303+J363+J420+J478+J536+J595+J654+J713</f>
        <v>5072.49</v>
      </c>
      <c r="K9" s="103">
        <f t="shared" si="2"/>
        <v>253357344.18000001</v>
      </c>
      <c r="L9" s="103">
        <f>SUM(J9:K9)</f>
        <v>253362416.67000002</v>
      </c>
      <c r="M9" s="103">
        <f t="shared" ref="M9:N28" si="3">M68+M127+M186+M245+M303+M363+M420+M478+M536+M595+M654+M713</f>
        <v>70847371.340000004</v>
      </c>
      <c r="N9" s="103">
        <f t="shared" si="3"/>
        <v>3523.8</v>
      </c>
      <c r="O9" s="103">
        <f>SUM(M9:N9)</f>
        <v>70850895.140000001</v>
      </c>
      <c r="P9" s="103">
        <f t="shared" ref="P9:Q28" si="4">P68+P127+P186+P245+P303+P363+P420+P478+P536+P595+P654+P713</f>
        <v>1332542847.8399999</v>
      </c>
      <c r="Q9" s="103">
        <f t="shared" si="4"/>
        <v>90503094.359999999</v>
      </c>
      <c r="R9" s="103">
        <f>SUM(P9:Q9)</f>
        <v>1423045942.1999998</v>
      </c>
      <c r="S9" s="103">
        <f t="shared" ref="S9:T28" si="5">S68+S127+S186+S245+S303+S363+S420+S478+S536+S595+S654+S713</f>
        <v>6297140.4299999997</v>
      </c>
      <c r="T9" s="103">
        <f t="shared" si="5"/>
        <v>0</v>
      </c>
      <c r="U9" s="103">
        <f>SUM(S9:T9)</f>
        <v>6297140.4299999997</v>
      </c>
      <c r="V9" s="103">
        <f t="shared" ref="V9:W28" si="6">V68+V127+V186+V245+V303+V363+V420+V478+V536+V595+V654+V713</f>
        <v>49014321.380000003</v>
      </c>
      <c r="W9" s="103">
        <f t="shared" si="6"/>
        <v>119017.65</v>
      </c>
      <c r="X9" s="103">
        <f>SUM(V9:W9)</f>
        <v>49133339.030000001</v>
      </c>
      <c r="Y9" s="103">
        <f t="shared" ref="Y9:Z28" si="7">Y68+Y127+Y186+Y245+Y303+Y363+Y420+Y478+Y536+Y595+Y654+Y713</f>
        <v>566881996.13</v>
      </c>
      <c r="Z9" s="103">
        <f t="shared" si="7"/>
        <v>6218705.9600000009</v>
      </c>
      <c r="AA9" s="103">
        <f>SUM(Y9:Z9)</f>
        <v>573100702.09000003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35293421.82</v>
      </c>
      <c r="AF9" s="103">
        <f t="shared" si="9"/>
        <v>5459388.9799999995</v>
      </c>
      <c r="AG9" s="103">
        <f>SUM(AE9:AF9)</f>
        <v>40752810.799999997</v>
      </c>
      <c r="AH9" s="103">
        <f t="shared" ref="AH9:AI28" si="10">AH68+AH127+AH186+AH245+AH303+AH363+AH420+AH478+AH536+AH595+AH654+AH713</f>
        <v>192119681.01999998</v>
      </c>
      <c r="AI9" s="103">
        <f t="shared" si="10"/>
        <v>21882219.009999998</v>
      </c>
      <c r="AJ9" s="109">
        <f>SUM(AH9:AI9)</f>
        <v>214001900.02999997</v>
      </c>
    </row>
    <row r="10" spans="1:36" ht="15.95" customHeight="1" thickTop="1" thickBot="1" x14ac:dyDescent="0.25">
      <c r="A10" s="52" t="s">
        <v>159</v>
      </c>
      <c r="B10" s="76">
        <f t="shared" ref="B10:B46" si="11">(D10+G10+J10+M10+P10+S10+V10+Y10+AB10+AE10+AH10)</f>
        <v>1660375824.6799998</v>
      </c>
      <c r="C10" s="76">
        <f t="shared" ref="C10:C46" si="12">(E10+H10+K10+N10+Q10+T10+W10+Z10+AC10+AF10+AI10)</f>
        <v>227645396.73000002</v>
      </c>
      <c r="D10" s="103">
        <f t="shared" si="0"/>
        <v>10015514.710000001</v>
      </c>
      <c r="E10" s="103">
        <f t="shared" si="0"/>
        <v>114.74000000000018</v>
      </c>
      <c r="F10" s="103">
        <f t="shared" ref="F10:F46" si="13">SUM(D10:E10)</f>
        <v>10015629.450000001</v>
      </c>
      <c r="G10" s="103">
        <f t="shared" si="1"/>
        <v>155610913.69999999</v>
      </c>
      <c r="H10" s="103">
        <f t="shared" si="1"/>
        <v>174527557.29000002</v>
      </c>
      <c r="I10" s="103">
        <f t="shared" ref="I10:I46" si="14">SUM(G10:H10)</f>
        <v>330138470.99000001</v>
      </c>
      <c r="J10" s="103">
        <f t="shared" si="2"/>
        <v>0</v>
      </c>
      <c r="K10" s="103">
        <f t="shared" si="2"/>
        <v>25206822.07</v>
      </c>
      <c r="L10" s="103">
        <f t="shared" ref="L10:L46" si="15">SUM(J10:K10)</f>
        <v>25206822.07</v>
      </c>
      <c r="M10" s="103">
        <f t="shared" si="3"/>
        <v>6990821.1600000001</v>
      </c>
      <c r="N10" s="103">
        <f t="shared" si="3"/>
        <v>1784957.4700000002</v>
      </c>
      <c r="O10" s="103">
        <f t="shared" ref="O10:O46" si="16">SUM(M10:N10)</f>
        <v>8775778.6300000008</v>
      </c>
      <c r="P10" s="103">
        <f t="shared" si="4"/>
        <v>448244774.75</v>
      </c>
      <c r="Q10" s="103">
        <f t="shared" si="4"/>
        <v>19361363.5</v>
      </c>
      <c r="R10" s="103">
        <f t="shared" ref="R10:R46" si="17">SUM(P10:Q10)</f>
        <v>467606138.25</v>
      </c>
      <c r="S10" s="103">
        <f t="shared" si="5"/>
        <v>125562501.81999999</v>
      </c>
      <c r="T10" s="103">
        <f t="shared" si="5"/>
        <v>0</v>
      </c>
      <c r="U10" s="103">
        <f t="shared" ref="U10:U46" si="18">SUM(S10:T10)</f>
        <v>125562501.81999999</v>
      </c>
      <c r="V10" s="103">
        <f t="shared" si="6"/>
        <v>14411155.880000001</v>
      </c>
      <c r="W10" s="103">
        <f t="shared" si="6"/>
        <v>143809.99</v>
      </c>
      <c r="X10" s="103">
        <f t="shared" ref="X10:X46" si="19">SUM(V10:W10)</f>
        <v>14554965.870000001</v>
      </c>
      <c r="Y10" s="103">
        <f t="shared" si="7"/>
        <v>740414238.05000007</v>
      </c>
      <c r="Z10" s="103">
        <f t="shared" si="7"/>
        <v>1644771.47</v>
      </c>
      <c r="AA10" s="103">
        <f t="shared" ref="AA10:AA46" si="20">SUM(Y10:Z10)</f>
        <v>742059009.5200001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15293214.59</v>
      </c>
      <c r="AF10" s="103">
        <f t="shared" si="9"/>
        <v>0</v>
      </c>
      <c r="AG10" s="103">
        <f t="shared" ref="AG10:AG46" si="22">SUM(AE10:AF10)</f>
        <v>15293214.59</v>
      </c>
      <c r="AH10" s="103">
        <f t="shared" si="10"/>
        <v>143832690.01999998</v>
      </c>
      <c r="AI10" s="103">
        <f t="shared" si="10"/>
        <v>4976000.1999999993</v>
      </c>
      <c r="AJ10" s="109">
        <f t="shared" ref="AJ10:AJ46" si="23">SUM(AH10:AI10)</f>
        <v>148808690.21999997</v>
      </c>
    </row>
    <row r="11" spans="1:36" ht="15.95" customHeight="1" thickTop="1" thickBot="1" x14ac:dyDescent="0.25">
      <c r="A11" s="52" t="s">
        <v>101</v>
      </c>
      <c r="B11" s="76">
        <f t="shared" si="11"/>
        <v>1398194860</v>
      </c>
      <c r="C11" s="76">
        <f t="shared" si="12"/>
        <v>332980524.55000007</v>
      </c>
      <c r="D11" s="103">
        <f t="shared" si="0"/>
        <v>8662491.2699999996</v>
      </c>
      <c r="E11" s="103">
        <f t="shared" si="0"/>
        <v>0</v>
      </c>
      <c r="F11" s="103">
        <f t="shared" si="13"/>
        <v>8662491.2699999996</v>
      </c>
      <c r="G11" s="103">
        <f t="shared" si="1"/>
        <v>176071705.88999999</v>
      </c>
      <c r="H11" s="103">
        <f t="shared" si="1"/>
        <v>205237437.16999999</v>
      </c>
      <c r="I11" s="103">
        <f t="shared" si="14"/>
        <v>381309143.05999994</v>
      </c>
      <c r="J11" s="103">
        <f t="shared" si="2"/>
        <v>0</v>
      </c>
      <c r="K11" s="103">
        <f t="shared" si="2"/>
        <v>77979640.189999998</v>
      </c>
      <c r="L11" s="103">
        <f t="shared" si="15"/>
        <v>77979640.189999998</v>
      </c>
      <c r="M11" s="103">
        <f t="shared" si="3"/>
        <v>32137289.059999995</v>
      </c>
      <c r="N11" s="103">
        <f t="shared" si="3"/>
        <v>4715652.21</v>
      </c>
      <c r="O11" s="103">
        <f t="shared" si="16"/>
        <v>36852941.269999996</v>
      </c>
      <c r="P11" s="103">
        <f t="shared" si="4"/>
        <v>534483008.20999998</v>
      </c>
      <c r="Q11" s="103">
        <f t="shared" si="4"/>
        <v>43433068.910000004</v>
      </c>
      <c r="R11" s="103">
        <f t="shared" si="17"/>
        <v>577916077.12</v>
      </c>
      <c r="S11" s="103">
        <f t="shared" si="5"/>
        <v>3612038.89</v>
      </c>
      <c r="T11" s="103">
        <f t="shared" si="5"/>
        <v>35344.080000000002</v>
      </c>
      <c r="U11" s="103">
        <f t="shared" si="18"/>
        <v>3647382.97</v>
      </c>
      <c r="V11" s="103">
        <f t="shared" si="6"/>
        <v>11532068.690000001</v>
      </c>
      <c r="W11" s="103">
        <f t="shared" si="6"/>
        <v>0</v>
      </c>
      <c r="X11" s="103">
        <f t="shared" si="19"/>
        <v>11532068.690000001</v>
      </c>
      <c r="Y11" s="103">
        <f t="shared" si="7"/>
        <v>520978243.07999992</v>
      </c>
      <c r="Z11" s="103">
        <f t="shared" si="7"/>
        <v>1227314.92</v>
      </c>
      <c r="AA11" s="103">
        <f t="shared" si="20"/>
        <v>522205557.99999994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35200233.989999995</v>
      </c>
      <c r="AF11" s="103">
        <f t="shared" si="9"/>
        <v>145.66</v>
      </c>
      <c r="AG11" s="103">
        <f t="shared" si="22"/>
        <v>35200379.649999991</v>
      </c>
      <c r="AH11" s="103">
        <f t="shared" si="10"/>
        <v>75517780.920000002</v>
      </c>
      <c r="AI11" s="103">
        <f t="shared" si="10"/>
        <v>351921.41</v>
      </c>
      <c r="AJ11" s="109">
        <f t="shared" si="23"/>
        <v>75869702.329999998</v>
      </c>
    </row>
    <row r="12" spans="1:36" ht="15.95" customHeight="1" thickTop="1" thickBot="1" x14ac:dyDescent="0.25">
      <c r="A12" s="52" t="s">
        <v>97</v>
      </c>
      <c r="B12" s="76">
        <f t="shared" si="11"/>
        <v>925519037.67000008</v>
      </c>
      <c r="C12" s="76">
        <f t="shared" si="12"/>
        <v>60741929.25</v>
      </c>
      <c r="D12" s="103">
        <f t="shared" si="0"/>
        <v>3044771.88</v>
      </c>
      <c r="E12" s="103">
        <f t="shared" si="0"/>
        <v>52391.97</v>
      </c>
      <c r="F12" s="103">
        <f t="shared" si="13"/>
        <v>3097163.85</v>
      </c>
      <c r="G12" s="103">
        <f t="shared" si="1"/>
        <v>35732074.329999998</v>
      </c>
      <c r="H12" s="103">
        <f t="shared" si="1"/>
        <v>318273.06</v>
      </c>
      <c r="I12" s="103">
        <f t="shared" si="14"/>
        <v>36050347.390000001</v>
      </c>
      <c r="J12" s="103">
        <f t="shared" si="2"/>
        <v>83981.040000000008</v>
      </c>
      <c r="K12" s="103">
        <f t="shared" si="2"/>
        <v>33551514.609999999</v>
      </c>
      <c r="L12" s="103">
        <f t="shared" si="15"/>
        <v>33635495.649999999</v>
      </c>
      <c r="M12" s="103">
        <f t="shared" si="3"/>
        <v>8081371.3800000008</v>
      </c>
      <c r="N12" s="103">
        <f t="shared" si="3"/>
        <v>936073</v>
      </c>
      <c r="O12" s="103">
        <f t="shared" si="16"/>
        <v>9017444.3800000008</v>
      </c>
      <c r="P12" s="103">
        <f t="shared" si="4"/>
        <v>331387205.51999998</v>
      </c>
      <c r="Q12" s="103">
        <f t="shared" si="4"/>
        <v>14624960.33</v>
      </c>
      <c r="R12" s="103">
        <f t="shared" si="17"/>
        <v>346012165.84999996</v>
      </c>
      <c r="S12" s="103">
        <f t="shared" si="5"/>
        <v>19715678.149999999</v>
      </c>
      <c r="T12" s="103">
        <f t="shared" si="5"/>
        <v>0</v>
      </c>
      <c r="U12" s="103">
        <f t="shared" si="18"/>
        <v>19715678.149999999</v>
      </c>
      <c r="V12" s="103">
        <f t="shared" si="6"/>
        <v>27718627.990000002</v>
      </c>
      <c r="W12" s="103">
        <f t="shared" si="6"/>
        <v>695634.86</v>
      </c>
      <c r="X12" s="103">
        <f t="shared" si="19"/>
        <v>28414262.850000001</v>
      </c>
      <c r="Y12" s="103">
        <f t="shared" si="7"/>
        <v>329882672.94000006</v>
      </c>
      <c r="Z12" s="103">
        <f t="shared" si="7"/>
        <v>8965309.7100000009</v>
      </c>
      <c r="AA12" s="103">
        <f t="shared" si="20"/>
        <v>338847982.65000004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26264035.359999999</v>
      </c>
      <c r="AF12" s="103">
        <f t="shared" si="9"/>
        <v>313463.53999999998</v>
      </c>
      <c r="AG12" s="103">
        <f t="shared" si="22"/>
        <v>26577498.899999999</v>
      </c>
      <c r="AH12" s="103">
        <f t="shared" si="10"/>
        <v>143608619.07999998</v>
      </c>
      <c r="AI12" s="103">
        <f t="shared" si="10"/>
        <v>1284308.17</v>
      </c>
      <c r="AJ12" s="109">
        <f t="shared" si="23"/>
        <v>144892927.24999997</v>
      </c>
    </row>
    <row r="13" spans="1:36" ht="15.95" customHeight="1" thickTop="1" thickBot="1" x14ac:dyDescent="0.25">
      <c r="A13" s="52" t="s">
        <v>92</v>
      </c>
      <c r="B13" s="76">
        <f t="shared" si="11"/>
        <v>861566581.17999995</v>
      </c>
      <c r="C13" s="76">
        <f t="shared" si="12"/>
        <v>111713375.27000001</v>
      </c>
      <c r="D13" s="103">
        <f t="shared" si="0"/>
        <v>550003.19999999995</v>
      </c>
      <c r="E13" s="103">
        <f t="shared" si="0"/>
        <v>0</v>
      </c>
      <c r="F13" s="103">
        <f t="shared" si="13"/>
        <v>550003.19999999995</v>
      </c>
      <c r="G13" s="103">
        <f t="shared" si="1"/>
        <v>56749839.230000004</v>
      </c>
      <c r="H13" s="103">
        <f t="shared" si="1"/>
        <v>2627.75</v>
      </c>
      <c r="I13" s="103">
        <f t="shared" si="14"/>
        <v>56752466.980000004</v>
      </c>
      <c r="J13" s="103">
        <f t="shared" si="2"/>
        <v>698360.77</v>
      </c>
      <c r="K13" s="103">
        <f t="shared" si="2"/>
        <v>104940097.71000001</v>
      </c>
      <c r="L13" s="103">
        <f t="shared" si="15"/>
        <v>105638458.48</v>
      </c>
      <c r="M13" s="103">
        <f t="shared" si="3"/>
        <v>4458302.43</v>
      </c>
      <c r="N13" s="103">
        <f t="shared" si="3"/>
        <v>0</v>
      </c>
      <c r="O13" s="103">
        <f t="shared" si="16"/>
        <v>4458302.43</v>
      </c>
      <c r="P13" s="103">
        <f t="shared" si="4"/>
        <v>296222296.69000006</v>
      </c>
      <c r="Q13" s="103">
        <f t="shared" si="4"/>
        <v>207606.79</v>
      </c>
      <c r="R13" s="103">
        <f t="shared" si="17"/>
        <v>296429903.48000008</v>
      </c>
      <c r="S13" s="103">
        <f t="shared" si="5"/>
        <v>13443903.199999999</v>
      </c>
      <c r="T13" s="103">
        <f t="shared" si="5"/>
        <v>0</v>
      </c>
      <c r="U13" s="103">
        <f t="shared" si="18"/>
        <v>13443903.199999999</v>
      </c>
      <c r="V13" s="103">
        <f t="shared" si="6"/>
        <v>30963642.450000003</v>
      </c>
      <c r="W13" s="103">
        <f t="shared" si="6"/>
        <v>6465815.3300000001</v>
      </c>
      <c r="X13" s="103">
        <f t="shared" si="19"/>
        <v>37429457.780000001</v>
      </c>
      <c r="Y13" s="103">
        <f t="shared" si="7"/>
        <v>354661241.75</v>
      </c>
      <c r="Z13" s="103">
        <f t="shared" si="7"/>
        <v>97225.739999999991</v>
      </c>
      <c r="AA13" s="103">
        <f t="shared" si="20"/>
        <v>354758467.49000001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24939775.549999997</v>
      </c>
      <c r="AF13" s="103">
        <f t="shared" si="9"/>
        <v>0</v>
      </c>
      <c r="AG13" s="103">
        <f t="shared" si="22"/>
        <v>24939775.549999997</v>
      </c>
      <c r="AH13" s="103">
        <f t="shared" si="10"/>
        <v>78879215.909999996</v>
      </c>
      <c r="AI13" s="103">
        <f t="shared" si="10"/>
        <v>1.95</v>
      </c>
      <c r="AJ13" s="109">
        <f t="shared" si="23"/>
        <v>78879217.859999999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264011888.13999999</v>
      </c>
      <c r="C15" s="76">
        <f t="shared" si="12"/>
        <v>463165.10000000003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507153.03</v>
      </c>
      <c r="H15" s="103">
        <f t="shared" si="1"/>
        <v>0</v>
      </c>
      <c r="I15" s="103">
        <f t="shared" si="14"/>
        <v>507153.03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26057.690000000002</v>
      </c>
      <c r="N15" s="103">
        <f t="shared" si="3"/>
        <v>0</v>
      </c>
      <c r="O15" s="103">
        <f t="shared" si="16"/>
        <v>26057.690000000002</v>
      </c>
      <c r="P15" s="103">
        <f t="shared" si="4"/>
        <v>24406778.420000002</v>
      </c>
      <c r="Q15" s="103">
        <f t="shared" si="4"/>
        <v>222537.52</v>
      </c>
      <c r="R15" s="103">
        <f t="shared" si="17"/>
        <v>24629315.940000001</v>
      </c>
      <c r="S15" s="103">
        <f t="shared" si="5"/>
        <v>1387922.89</v>
      </c>
      <c r="T15" s="103">
        <f t="shared" si="5"/>
        <v>0</v>
      </c>
      <c r="U15" s="103">
        <f t="shared" si="18"/>
        <v>1387922.89</v>
      </c>
      <c r="V15" s="103">
        <f t="shared" si="6"/>
        <v>980473.09</v>
      </c>
      <c r="W15" s="103">
        <f t="shared" si="6"/>
        <v>241.92</v>
      </c>
      <c r="X15" s="103">
        <f t="shared" si="19"/>
        <v>980715.01</v>
      </c>
      <c r="Y15" s="103">
        <f t="shared" si="7"/>
        <v>219472797.56999999</v>
      </c>
      <c r="Z15" s="103">
        <f t="shared" si="7"/>
        <v>201418.94</v>
      </c>
      <c r="AA15" s="103">
        <f t="shared" si="20"/>
        <v>219674216.50999999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7428624.3799999999</v>
      </c>
      <c r="AF15" s="103">
        <f t="shared" si="9"/>
        <v>15972.51</v>
      </c>
      <c r="AG15" s="103">
        <f t="shared" si="22"/>
        <v>7444596.8899999997</v>
      </c>
      <c r="AH15" s="103">
        <f t="shared" si="10"/>
        <v>9802081.0700000003</v>
      </c>
      <c r="AI15" s="103">
        <f t="shared" si="10"/>
        <v>22994.21</v>
      </c>
      <c r="AJ15" s="109">
        <f t="shared" si="23"/>
        <v>9825075.2800000012</v>
      </c>
    </row>
    <row r="16" spans="1:36" ht="15.95" customHeight="1" thickTop="1" thickBot="1" x14ac:dyDescent="0.25">
      <c r="A16" s="52" t="s">
        <v>90</v>
      </c>
      <c r="B16" s="76">
        <f t="shared" si="11"/>
        <v>104839838.44</v>
      </c>
      <c r="C16" s="76">
        <f t="shared" si="12"/>
        <v>250327905.09999999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58621336.340000004</v>
      </c>
      <c r="H16" s="103">
        <f t="shared" si="1"/>
        <v>250327905.09999999</v>
      </c>
      <c r="I16" s="103">
        <f t="shared" si="14"/>
        <v>308949241.44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1931620.69</v>
      </c>
      <c r="N16" s="103">
        <f t="shared" si="3"/>
        <v>0</v>
      </c>
      <c r="O16" s="103">
        <f t="shared" si="16"/>
        <v>1931620.69</v>
      </c>
      <c r="P16" s="103">
        <f t="shared" si="4"/>
        <v>32051919.029999997</v>
      </c>
      <c r="Q16" s="103">
        <f t="shared" si="4"/>
        <v>0</v>
      </c>
      <c r="R16" s="103">
        <f t="shared" si="17"/>
        <v>32051919.029999997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12234962.379999999</v>
      </c>
      <c r="AI16" s="103">
        <f t="shared" si="10"/>
        <v>0</v>
      </c>
      <c r="AJ16" s="109">
        <f t="shared" si="23"/>
        <v>12234962.379999999</v>
      </c>
    </row>
    <row r="17" spans="1:36" ht="15.95" customHeight="1" thickTop="1" thickBot="1" x14ac:dyDescent="0.25">
      <c r="A17" s="52" t="s">
        <v>78</v>
      </c>
      <c r="B17" s="76">
        <f t="shared" si="11"/>
        <v>234204219.09</v>
      </c>
      <c r="C17" s="76">
        <f t="shared" si="12"/>
        <v>98631.26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818905.34</v>
      </c>
      <c r="H17" s="103">
        <f t="shared" si="1"/>
        <v>0</v>
      </c>
      <c r="I17" s="103">
        <f t="shared" si="14"/>
        <v>818905.34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5201.33</v>
      </c>
      <c r="N17" s="103">
        <f t="shared" si="3"/>
        <v>0</v>
      </c>
      <c r="O17" s="103">
        <f t="shared" si="16"/>
        <v>5201.33</v>
      </c>
      <c r="P17" s="103">
        <f t="shared" si="4"/>
        <v>644886.55000000005</v>
      </c>
      <c r="Q17" s="103">
        <f t="shared" si="4"/>
        <v>0</v>
      </c>
      <c r="R17" s="103">
        <f t="shared" si="17"/>
        <v>644886.55000000005</v>
      </c>
      <c r="S17" s="103">
        <f t="shared" si="5"/>
        <v>142315.16999999998</v>
      </c>
      <c r="T17" s="103">
        <f t="shared" si="5"/>
        <v>0</v>
      </c>
      <c r="U17" s="103">
        <f t="shared" si="18"/>
        <v>142315.16999999998</v>
      </c>
      <c r="V17" s="103">
        <f t="shared" si="6"/>
        <v>2959261.21</v>
      </c>
      <c r="W17" s="103">
        <f t="shared" si="6"/>
        <v>0</v>
      </c>
      <c r="X17" s="103">
        <f t="shared" si="19"/>
        <v>2959261.21</v>
      </c>
      <c r="Y17" s="103">
        <f t="shared" si="7"/>
        <v>226903309.40000001</v>
      </c>
      <c r="Z17" s="103">
        <f t="shared" si="7"/>
        <v>98631.26</v>
      </c>
      <c r="AA17" s="103">
        <f t="shared" si="20"/>
        <v>227001940.66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2579775.9</v>
      </c>
      <c r="AF17" s="103">
        <f t="shared" si="9"/>
        <v>0</v>
      </c>
      <c r="AG17" s="103">
        <f t="shared" si="22"/>
        <v>2579775.9</v>
      </c>
      <c r="AH17" s="103">
        <f t="shared" si="10"/>
        <v>150564.19</v>
      </c>
      <c r="AI17" s="103">
        <f t="shared" si="10"/>
        <v>0</v>
      </c>
      <c r="AJ17" s="109">
        <f t="shared" si="23"/>
        <v>150564.19</v>
      </c>
    </row>
    <row r="18" spans="1:36" ht="15.95" customHeight="1" thickTop="1" thickBot="1" x14ac:dyDescent="0.25">
      <c r="A18" s="52" t="s">
        <v>96</v>
      </c>
      <c r="B18" s="76">
        <f t="shared" si="11"/>
        <v>16794546.390000001</v>
      </c>
      <c r="C18" s="76">
        <f t="shared" si="12"/>
        <v>533516461.17999995</v>
      </c>
      <c r="D18" s="103">
        <f t="shared" si="0"/>
        <v>10935188.5</v>
      </c>
      <c r="E18" s="103">
        <f t="shared" si="0"/>
        <v>0</v>
      </c>
      <c r="F18" s="103">
        <f t="shared" si="13"/>
        <v>10935188.5</v>
      </c>
      <c r="G18" s="103">
        <f t="shared" si="1"/>
        <v>5859357.8899999997</v>
      </c>
      <c r="H18" s="103">
        <f t="shared" si="1"/>
        <v>473692.95999999996</v>
      </c>
      <c r="I18" s="103">
        <f t="shared" si="14"/>
        <v>6333050.8499999996</v>
      </c>
      <c r="J18" s="103">
        <f t="shared" si="2"/>
        <v>0</v>
      </c>
      <c r="K18" s="103">
        <f t="shared" si="2"/>
        <v>533042768.21999997</v>
      </c>
      <c r="L18" s="103">
        <f t="shared" si="15"/>
        <v>533042768.21999997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100</v>
      </c>
      <c r="B19" s="76">
        <f t="shared" si="11"/>
        <v>28590218.159999996</v>
      </c>
      <c r="C19" s="76">
        <f t="shared" si="12"/>
        <v>0</v>
      </c>
      <c r="D19" s="103">
        <f t="shared" si="0"/>
        <v>204298.87</v>
      </c>
      <c r="E19" s="103">
        <f t="shared" si="0"/>
        <v>0</v>
      </c>
      <c r="F19" s="103">
        <f t="shared" si="13"/>
        <v>204298.87</v>
      </c>
      <c r="G19" s="103">
        <f t="shared" si="1"/>
        <v>107143.22</v>
      </c>
      <c r="H19" s="103">
        <f t="shared" si="1"/>
        <v>0</v>
      </c>
      <c r="I19" s="103">
        <f t="shared" si="14"/>
        <v>107143.22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208752.93</v>
      </c>
      <c r="N19" s="103">
        <f t="shared" si="3"/>
        <v>0</v>
      </c>
      <c r="O19" s="103">
        <f t="shared" si="16"/>
        <v>208752.93</v>
      </c>
      <c r="P19" s="103">
        <f t="shared" si="4"/>
        <v>9730493.2599999998</v>
      </c>
      <c r="Q19" s="103">
        <f t="shared" si="4"/>
        <v>0</v>
      </c>
      <c r="R19" s="103">
        <f t="shared" si="17"/>
        <v>9730493.2599999998</v>
      </c>
      <c r="S19" s="103">
        <f t="shared" si="5"/>
        <v>547752.37</v>
      </c>
      <c r="T19" s="103">
        <f t="shared" si="5"/>
        <v>0</v>
      </c>
      <c r="U19" s="103">
        <f t="shared" si="18"/>
        <v>547752.37</v>
      </c>
      <c r="V19" s="103">
        <f t="shared" si="6"/>
        <v>197633.12</v>
      </c>
      <c r="W19" s="103">
        <f t="shared" si="6"/>
        <v>0</v>
      </c>
      <c r="X19" s="103">
        <f t="shared" si="19"/>
        <v>197633.12</v>
      </c>
      <c r="Y19" s="103">
        <f t="shared" si="7"/>
        <v>14646786.970000001</v>
      </c>
      <c r="Z19" s="103">
        <f t="shared" si="7"/>
        <v>0</v>
      </c>
      <c r="AA19" s="103">
        <f t="shared" si="20"/>
        <v>14646786.970000001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663388.15</v>
      </c>
      <c r="AF19" s="103">
        <f t="shared" si="9"/>
        <v>0</v>
      </c>
      <c r="AG19" s="103">
        <f t="shared" si="22"/>
        <v>663388.15</v>
      </c>
      <c r="AH19" s="103">
        <f t="shared" si="10"/>
        <v>2283969.27</v>
      </c>
      <c r="AI19" s="103">
        <f t="shared" si="10"/>
        <v>0</v>
      </c>
      <c r="AJ19" s="109">
        <f t="shared" si="23"/>
        <v>2283969.27</v>
      </c>
    </row>
    <row r="20" spans="1:36" ht="15.95" customHeight="1" thickTop="1" thickBot="1" x14ac:dyDescent="0.25">
      <c r="A20" s="52" t="s">
        <v>83</v>
      </c>
      <c r="B20" s="76">
        <f t="shared" si="11"/>
        <v>73111713.469999999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11489.16</v>
      </c>
      <c r="Q20" s="103">
        <f t="shared" si="4"/>
        <v>0</v>
      </c>
      <c r="R20" s="103">
        <f t="shared" si="17"/>
        <v>11489.16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72722232.930000007</v>
      </c>
      <c r="Z20" s="103">
        <f t="shared" si="7"/>
        <v>0</v>
      </c>
      <c r="AA20" s="103">
        <f t="shared" si="20"/>
        <v>72722232.930000007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372741.38</v>
      </c>
      <c r="AF20" s="103">
        <f t="shared" si="9"/>
        <v>0</v>
      </c>
      <c r="AG20" s="103">
        <f t="shared" si="22"/>
        <v>372741.38</v>
      </c>
      <c r="AH20" s="103">
        <f t="shared" si="10"/>
        <v>5250</v>
      </c>
      <c r="AI20" s="103">
        <f t="shared" si="10"/>
        <v>0</v>
      </c>
      <c r="AJ20" s="109">
        <f t="shared" si="23"/>
        <v>5250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86416204.459999993</v>
      </c>
      <c r="C22" s="76">
        <f t="shared" si="12"/>
        <v>3444990.4899999998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32120167.300000001</v>
      </c>
      <c r="H22" s="103">
        <f t="shared" si="1"/>
        <v>2233292.2999999998</v>
      </c>
      <c r="I22" s="103">
        <f t="shared" si="14"/>
        <v>34353459.600000001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9689886.2599999998</v>
      </c>
      <c r="Q22" s="103">
        <f t="shared" si="4"/>
        <v>556206.03</v>
      </c>
      <c r="R22" s="103">
        <f t="shared" si="17"/>
        <v>10246092.289999999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60369.4</v>
      </c>
      <c r="W22" s="103">
        <f t="shared" si="6"/>
        <v>0</v>
      </c>
      <c r="X22" s="103">
        <f t="shared" si="19"/>
        <v>60369.4</v>
      </c>
      <c r="Y22" s="103">
        <f t="shared" si="7"/>
        <v>41442087.619999997</v>
      </c>
      <c r="Z22" s="103">
        <f t="shared" si="7"/>
        <v>456578.95999999996</v>
      </c>
      <c r="AA22" s="103">
        <f t="shared" si="20"/>
        <v>41898666.579999998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1469562.11</v>
      </c>
      <c r="AF22" s="103">
        <f t="shared" si="9"/>
        <v>73950.009999999995</v>
      </c>
      <c r="AG22" s="103">
        <f t="shared" si="22"/>
        <v>1543512.12</v>
      </c>
      <c r="AH22" s="103">
        <f t="shared" si="10"/>
        <v>1611731.77</v>
      </c>
      <c r="AI22" s="103">
        <f t="shared" si="10"/>
        <v>124963.19</v>
      </c>
      <c r="AJ22" s="109">
        <f t="shared" si="23"/>
        <v>1736694.96</v>
      </c>
    </row>
    <row r="23" spans="1:36" ht="15.95" customHeight="1" thickTop="1" thickBot="1" x14ac:dyDescent="0.25">
      <c r="A23" s="52" t="s">
        <v>80</v>
      </c>
      <c r="B23" s="76">
        <f t="shared" si="11"/>
        <v>84909630.920000002</v>
      </c>
      <c r="C23" s="76">
        <f t="shared" si="12"/>
        <v>2039903.3699999999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5072778.84</v>
      </c>
      <c r="H23" s="103">
        <f t="shared" si="1"/>
        <v>1231511.1499999999</v>
      </c>
      <c r="I23" s="103">
        <f t="shared" si="14"/>
        <v>6304289.9900000002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11304448.09</v>
      </c>
      <c r="Q23" s="103">
        <f t="shared" si="4"/>
        <v>756308.22</v>
      </c>
      <c r="R23" s="103">
        <f t="shared" si="17"/>
        <v>12060756.310000001</v>
      </c>
      <c r="S23" s="103">
        <f t="shared" si="5"/>
        <v>297165.77</v>
      </c>
      <c r="T23" s="103">
        <f t="shared" si="5"/>
        <v>0</v>
      </c>
      <c r="U23" s="103">
        <f t="shared" si="18"/>
        <v>297165.77</v>
      </c>
      <c r="V23" s="103">
        <f t="shared" si="6"/>
        <v>5625</v>
      </c>
      <c r="W23" s="103">
        <f t="shared" si="6"/>
        <v>0</v>
      </c>
      <c r="X23" s="103">
        <f t="shared" si="19"/>
        <v>5625</v>
      </c>
      <c r="Y23" s="103">
        <f t="shared" si="7"/>
        <v>52513875.719999999</v>
      </c>
      <c r="Z23" s="103">
        <f t="shared" si="7"/>
        <v>0</v>
      </c>
      <c r="AA23" s="103">
        <f t="shared" si="20"/>
        <v>52513875.719999999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6246214.2599999998</v>
      </c>
      <c r="AF23" s="103">
        <f t="shared" si="9"/>
        <v>0</v>
      </c>
      <c r="AG23" s="103">
        <f t="shared" si="22"/>
        <v>6246214.2599999998</v>
      </c>
      <c r="AH23" s="103">
        <f t="shared" si="10"/>
        <v>9466893.9399999995</v>
      </c>
      <c r="AI23" s="103">
        <f t="shared" si="10"/>
        <v>52084</v>
      </c>
      <c r="AJ23" s="109">
        <f t="shared" si="23"/>
        <v>9518977.9399999995</v>
      </c>
    </row>
    <row r="24" spans="1:36" ht="15.95" customHeight="1" thickTop="1" thickBot="1" x14ac:dyDescent="0.25">
      <c r="A24" s="52" t="s">
        <v>109</v>
      </c>
      <c r="B24" s="76">
        <f t="shared" si="11"/>
        <v>129912099.64999999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58230.18</v>
      </c>
      <c r="H24" s="103">
        <f t="shared" si="1"/>
        <v>0</v>
      </c>
      <c r="I24" s="103">
        <f t="shared" si="14"/>
        <v>58230.18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633056.21</v>
      </c>
      <c r="Q24" s="103">
        <f t="shared" si="4"/>
        <v>0</v>
      </c>
      <c r="R24" s="103">
        <f t="shared" si="17"/>
        <v>633056.21</v>
      </c>
      <c r="S24" s="103">
        <f t="shared" si="5"/>
        <v>149772.41999999998</v>
      </c>
      <c r="T24" s="103">
        <f t="shared" si="5"/>
        <v>0</v>
      </c>
      <c r="U24" s="103">
        <f t="shared" si="18"/>
        <v>149772.41999999998</v>
      </c>
      <c r="V24" s="103">
        <f t="shared" si="6"/>
        <v>935850.62999999989</v>
      </c>
      <c r="W24" s="103">
        <f t="shared" si="6"/>
        <v>0</v>
      </c>
      <c r="X24" s="103">
        <f t="shared" si="19"/>
        <v>935850.62999999989</v>
      </c>
      <c r="Y24" s="103">
        <f t="shared" si="7"/>
        <v>116479712.45999999</v>
      </c>
      <c r="Z24" s="103">
        <f t="shared" si="7"/>
        <v>0</v>
      </c>
      <c r="AA24" s="103">
        <f t="shared" si="20"/>
        <v>116479712.45999999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11074058.85</v>
      </c>
      <c r="AF24" s="103">
        <f t="shared" si="9"/>
        <v>0</v>
      </c>
      <c r="AG24" s="103">
        <f t="shared" si="22"/>
        <v>11074058.85</v>
      </c>
      <c r="AH24" s="103">
        <f t="shared" si="10"/>
        <v>581418.89999999991</v>
      </c>
      <c r="AI24" s="103">
        <f t="shared" si="10"/>
        <v>0</v>
      </c>
      <c r="AJ24" s="109">
        <f t="shared" si="23"/>
        <v>581418.89999999991</v>
      </c>
    </row>
    <row r="25" spans="1:36" ht="15.95" customHeight="1" thickTop="1" thickBot="1" x14ac:dyDescent="0.25">
      <c r="A25" s="52" t="s">
        <v>79</v>
      </c>
      <c r="B25" s="76">
        <f t="shared" si="11"/>
        <v>109722347.41</v>
      </c>
      <c r="C25" s="76">
        <f t="shared" si="12"/>
        <v>218879090.00999999</v>
      </c>
      <c r="D25" s="103">
        <f t="shared" si="0"/>
        <v>252149.41</v>
      </c>
      <c r="E25" s="103">
        <f t="shared" si="0"/>
        <v>0</v>
      </c>
      <c r="F25" s="103">
        <f t="shared" si="13"/>
        <v>252149.41</v>
      </c>
      <c r="G25" s="103">
        <f t="shared" si="1"/>
        <v>1301378.43</v>
      </c>
      <c r="H25" s="103">
        <f t="shared" si="1"/>
        <v>211758289.06</v>
      </c>
      <c r="I25" s="103">
        <f t="shared" si="14"/>
        <v>213059667.49000001</v>
      </c>
      <c r="J25" s="103">
        <f t="shared" si="2"/>
        <v>0</v>
      </c>
      <c r="K25" s="103">
        <f t="shared" si="2"/>
        <v>36099.47</v>
      </c>
      <c r="L25" s="103">
        <f t="shared" si="15"/>
        <v>36099.47</v>
      </c>
      <c r="M25" s="103">
        <f t="shared" si="3"/>
        <v>51389.71</v>
      </c>
      <c r="N25" s="103">
        <f t="shared" si="3"/>
        <v>471677.6</v>
      </c>
      <c r="O25" s="103">
        <f t="shared" si="16"/>
        <v>523067.31</v>
      </c>
      <c r="P25" s="103">
        <f t="shared" si="4"/>
        <v>14127470.009999998</v>
      </c>
      <c r="Q25" s="103">
        <f t="shared" si="4"/>
        <v>4032954.54</v>
      </c>
      <c r="R25" s="103">
        <f t="shared" si="17"/>
        <v>18160424.549999997</v>
      </c>
      <c r="S25" s="103">
        <f t="shared" si="5"/>
        <v>7462427.79</v>
      </c>
      <c r="T25" s="103">
        <f t="shared" si="5"/>
        <v>367618.06</v>
      </c>
      <c r="U25" s="103">
        <f t="shared" si="18"/>
        <v>7830045.8499999996</v>
      </c>
      <c r="V25" s="103">
        <f t="shared" si="6"/>
        <v>880518.87</v>
      </c>
      <c r="W25" s="103">
        <f t="shared" si="6"/>
        <v>0</v>
      </c>
      <c r="X25" s="103">
        <f t="shared" si="19"/>
        <v>880518.87</v>
      </c>
      <c r="Y25" s="103">
        <f t="shared" si="7"/>
        <v>64732461.569999993</v>
      </c>
      <c r="Z25" s="103">
        <f t="shared" si="7"/>
        <v>521320.79000000004</v>
      </c>
      <c r="AA25" s="103">
        <f t="shared" si="20"/>
        <v>65253782.359999992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8126703.8100000005</v>
      </c>
      <c r="AF25" s="103">
        <f t="shared" si="9"/>
        <v>1394946.44</v>
      </c>
      <c r="AG25" s="103">
        <f t="shared" si="22"/>
        <v>9521650.25</v>
      </c>
      <c r="AH25" s="103">
        <f t="shared" si="10"/>
        <v>12787847.810000001</v>
      </c>
      <c r="AI25" s="103">
        <f t="shared" si="10"/>
        <v>296184.05</v>
      </c>
      <c r="AJ25" s="109">
        <f t="shared" si="23"/>
        <v>13084031.860000001</v>
      </c>
    </row>
    <row r="26" spans="1:36" ht="15.95" customHeight="1" thickTop="1" thickBot="1" x14ac:dyDescent="0.25">
      <c r="A26" s="52" t="s">
        <v>84</v>
      </c>
      <c r="B26" s="76">
        <f t="shared" si="11"/>
        <v>14456592.049999999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10821437.039999999</v>
      </c>
      <c r="Z26" s="103">
        <f t="shared" si="7"/>
        <v>0</v>
      </c>
      <c r="AA26" s="103">
        <f t="shared" si="20"/>
        <v>10821437.039999999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102</v>
      </c>
      <c r="B27" s="76">
        <f t="shared" si="11"/>
        <v>1153787.7</v>
      </c>
      <c r="C27" s="76">
        <f t="shared" si="12"/>
        <v>52754295.759999998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1153787.7</v>
      </c>
      <c r="H27" s="103">
        <f t="shared" si="1"/>
        <v>0</v>
      </c>
      <c r="I27" s="103">
        <f t="shared" si="14"/>
        <v>1153787.7</v>
      </c>
      <c r="J27" s="103">
        <f t="shared" si="2"/>
        <v>0</v>
      </c>
      <c r="K27" s="103">
        <f t="shared" si="2"/>
        <v>52754295.759999998</v>
      </c>
      <c r="L27" s="103">
        <f t="shared" si="15"/>
        <v>52754295.759999998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18287397.199999999</v>
      </c>
      <c r="C28" s="76">
        <f t="shared" si="12"/>
        <v>0</v>
      </c>
      <c r="D28" s="103">
        <f t="shared" si="0"/>
        <v>945780.05999999994</v>
      </c>
      <c r="E28" s="103">
        <f t="shared" si="0"/>
        <v>0</v>
      </c>
      <c r="F28" s="103">
        <f t="shared" si="13"/>
        <v>945780.05999999994</v>
      </c>
      <c r="G28" s="103">
        <f t="shared" si="1"/>
        <v>999671.42</v>
      </c>
      <c r="H28" s="103">
        <f t="shared" si="1"/>
        <v>0</v>
      </c>
      <c r="I28" s="103">
        <f t="shared" si="14"/>
        <v>999671.42</v>
      </c>
      <c r="J28" s="103">
        <f t="shared" si="2"/>
        <v>0</v>
      </c>
      <c r="K28" s="103">
        <f t="shared" si="2"/>
        <v>0</v>
      </c>
      <c r="L28" s="103">
        <f t="shared" si="15"/>
        <v>0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14567460.120000001</v>
      </c>
      <c r="Z28" s="103">
        <f t="shared" si="7"/>
        <v>0</v>
      </c>
      <c r="AA28" s="103">
        <f t="shared" si="20"/>
        <v>14567460.120000001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1447609.27</v>
      </c>
      <c r="AF28" s="103">
        <f t="shared" si="9"/>
        <v>0</v>
      </c>
      <c r="AG28" s="103">
        <f t="shared" si="22"/>
        <v>1447609.27</v>
      </c>
      <c r="AH28" s="103">
        <f t="shared" si="10"/>
        <v>326876.33</v>
      </c>
      <c r="AI28" s="103">
        <f t="shared" si="10"/>
        <v>0</v>
      </c>
      <c r="AJ28" s="109">
        <f t="shared" si="23"/>
        <v>326876.33</v>
      </c>
    </row>
    <row r="29" spans="1:36" ht="15.95" customHeight="1" thickTop="1" thickBot="1" x14ac:dyDescent="0.25">
      <c r="A29" s="52" t="s">
        <v>103</v>
      </c>
      <c r="B29" s="76">
        <f t="shared" si="11"/>
        <v>110749606.68000001</v>
      </c>
      <c r="C29" s="76">
        <f t="shared" si="12"/>
        <v>1462500</v>
      </c>
      <c r="D29" s="103">
        <f t="shared" ref="D29:E46" si="24">D88+D147+D206+D265+D323+D383+D440+D498+D556+D615+D674+D733</f>
        <v>6923215.9100000001</v>
      </c>
      <c r="E29" s="103">
        <f t="shared" si="24"/>
        <v>0</v>
      </c>
      <c r="F29" s="103">
        <f t="shared" si="13"/>
        <v>6923215.9100000001</v>
      </c>
      <c r="G29" s="103">
        <f t="shared" ref="G29:H46" si="25">G88+G147+G206+G265+G323+G383+G440+G498+G556+G615+G674+G733</f>
        <v>77459.62</v>
      </c>
      <c r="H29" s="103">
        <f t="shared" si="25"/>
        <v>0</v>
      </c>
      <c r="I29" s="103">
        <f t="shared" si="14"/>
        <v>77459.62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26306.67</v>
      </c>
      <c r="N29" s="103">
        <f t="shared" si="27"/>
        <v>0</v>
      </c>
      <c r="O29" s="103">
        <f t="shared" si="16"/>
        <v>26306.67</v>
      </c>
      <c r="P29" s="103">
        <f t="shared" ref="P29:Q46" si="28">P88+P147+P206+P265+P323+P383+P440+P498+P556+P615+P674+P733</f>
        <v>4297190.1100000003</v>
      </c>
      <c r="Q29" s="103">
        <f t="shared" si="28"/>
        <v>0</v>
      </c>
      <c r="R29" s="103">
        <f t="shared" si="17"/>
        <v>4297190.1100000003</v>
      </c>
      <c r="S29" s="103">
        <f t="shared" ref="S29:T46" si="29">S88+S147+S206+S265+S323+S383+S440+S498+S556+S615+S674+S733</f>
        <v>20172.41</v>
      </c>
      <c r="T29" s="103">
        <f t="shared" si="29"/>
        <v>0</v>
      </c>
      <c r="U29" s="103">
        <f t="shared" si="18"/>
        <v>20172.41</v>
      </c>
      <c r="V29" s="103">
        <f t="shared" ref="V29:W46" si="30">V88+V147+V206+V265+V323+V383+V440+V498+V556+V615+V674+V733</f>
        <v>94823.32</v>
      </c>
      <c r="W29" s="103">
        <f t="shared" si="30"/>
        <v>0</v>
      </c>
      <c r="X29" s="103">
        <f t="shared" si="19"/>
        <v>94823.32</v>
      </c>
      <c r="Y29" s="103">
        <f t="shared" ref="Y29:Z46" si="31">Y88+Y147+Y206+Y265+Y323+Y383+Y440+Y498+Y556+Y615+Y674+Y733</f>
        <v>72854735.420000002</v>
      </c>
      <c r="Z29" s="103">
        <f t="shared" si="31"/>
        <v>0</v>
      </c>
      <c r="AA29" s="103">
        <f t="shared" si="20"/>
        <v>72854735.420000002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23844086.620000001</v>
      </c>
      <c r="AF29" s="103">
        <f t="shared" si="33"/>
        <v>1462500</v>
      </c>
      <c r="AG29" s="103">
        <f t="shared" si="22"/>
        <v>25306586.620000001</v>
      </c>
      <c r="AH29" s="103">
        <f t="shared" ref="AH29:AI46" si="34">AH88+AH147+AH206+AH265+AH323+AH383+AH440+AH498+AH556+AH615+AH674+AH733</f>
        <v>2611616.5999999996</v>
      </c>
      <c r="AI29" s="103">
        <f t="shared" si="34"/>
        <v>0</v>
      </c>
      <c r="AJ29" s="109">
        <f t="shared" si="23"/>
        <v>2611616.5999999996</v>
      </c>
    </row>
    <row r="30" spans="1:36" ht="15.95" customHeight="1" thickTop="1" thickBot="1" x14ac:dyDescent="0.25">
      <c r="A30" s="51" t="s">
        <v>117</v>
      </c>
      <c r="B30" s="76">
        <f t="shared" si="11"/>
        <v>161728807.40000001</v>
      </c>
      <c r="C30" s="76">
        <f t="shared" si="12"/>
        <v>1671112</v>
      </c>
      <c r="D30" s="103">
        <f t="shared" si="24"/>
        <v>125335.53</v>
      </c>
      <c r="E30" s="103">
        <f t="shared" si="24"/>
        <v>0</v>
      </c>
      <c r="F30" s="103">
        <f t="shared" si="13"/>
        <v>125335.53</v>
      </c>
      <c r="G30" s="103">
        <f t="shared" si="25"/>
        <v>395003.73</v>
      </c>
      <c r="H30" s="103">
        <f t="shared" si="25"/>
        <v>0</v>
      </c>
      <c r="I30" s="103">
        <f t="shared" si="14"/>
        <v>395003.73</v>
      </c>
      <c r="J30" s="103">
        <f t="shared" si="26"/>
        <v>0</v>
      </c>
      <c r="K30" s="103">
        <f t="shared" si="26"/>
        <v>1671112</v>
      </c>
      <c r="L30" s="103">
        <f t="shared" si="15"/>
        <v>1671112</v>
      </c>
      <c r="M30" s="103">
        <f t="shared" si="27"/>
        <v>85560.5</v>
      </c>
      <c r="N30" s="103">
        <f t="shared" si="27"/>
        <v>0</v>
      </c>
      <c r="O30" s="103">
        <f t="shared" si="16"/>
        <v>85560.5</v>
      </c>
      <c r="P30" s="103">
        <f t="shared" si="28"/>
        <v>1983258.02</v>
      </c>
      <c r="Q30" s="103">
        <f t="shared" si="28"/>
        <v>0</v>
      </c>
      <c r="R30" s="103">
        <f t="shared" si="17"/>
        <v>1983258.02</v>
      </c>
      <c r="S30" s="103">
        <f t="shared" si="29"/>
        <v>402666.85</v>
      </c>
      <c r="T30" s="103">
        <f t="shared" si="29"/>
        <v>0</v>
      </c>
      <c r="U30" s="103">
        <f t="shared" si="18"/>
        <v>402666.85</v>
      </c>
      <c r="V30" s="103">
        <f t="shared" si="30"/>
        <v>112394.06999999999</v>
      </c>
      <c r="W30" s="103">
        <f t="shared" si="30"/>
        <v>0</v>
      </c>
      <c r="X30" s="103">
        <f t="shared" si="19"/>
        <v>112394.06999999999</v>
      </c>
      <c r="Y30" s="103">
        <f t="shared" si="31"/>
        <v>157580740.22</v>
      </c>
      <c r="Z30" s="103">
        <f t="shared" si="31"/>
        <v>0</v>
      </c>
      <c r="AA30" s="103">
        <f t="shared" si="20"/>
        <v>157580740.22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27109.769999999997</v>
      </c>
      <c r="AF30" s="103">
        <f t="shared" si="33"/>
        <v>0</v>
      </c>
      <c r="AG30" s="103">
        <f t="shared" si="22"/>
        <v>27109.769999999997</v>
      </c>
      <c r="AH30" s="103">
        <f t="shared" si="34"/>
        <v>1016738.7100000001</v>
      </c>
      <c r="AI30" s="103">
        <f t="shared" si="34"/>
        <v>0</v>
      </c>
      <c r="AJ30" s="109">
        <f t="shared" si="23"/>
        <v>1016738.7100000001</v>
      </c>
    </row>
    <row r="31" spans="1:36" ht="15.95" customHeight="1" thickTop="1" thickBot="1" x14ac:dyDescent="0.25">
      <c r="A31" s="52" t="s">
        <v>108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17728647.559999999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17728647.559999999</v>
      </c>
      <c r="Z32" s="103">
        <f t="shared" si="31"/>
        <v>0</v>
      </c>
      <c r="AA32" s="103">
        <f t="shared" si="20"/>
        <v>17728647.559999999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106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116</v>
      </c>
      <c r="B34" s="76">
        <f t="shared" si="11"/>
        <v>122087011.27</v>
      </c>
      <c r="C34" s="76">
        <f t="shared" si="12"/>
        <v>1331843.6399999999</v>
      </c>
      <c r="D34" s="103">
        <f t="shared" si="24"/>
        <v>493339.77</v>
      </c>
      <c r="E34" s="103">
        <f t="shared" si="24"/>
        <v>0</v>
      </c>
      <c r="F34" s="103">
        <f t="shared" si="13"/>
        <v>493339.77</v>
      </c>
      <c r="G34" s="103">
        <f t="shared" si="25"/>
        <v>3058359.9400000004</v>
      </c>
      <c r="H34" s="103">
        <f t="shared" si="25"/>
        <v>0</v>
      </c>
      <c r="I34" s="103">
        <f t="shared" si="14"/>
        <v>3058359.9400000004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1603304.7999999998</v>
      </c>
      <c r="N34" s="103">
        <f t="shared" si="27"/>
        <v>0</v>
      </c>
      <c r="O34" s="103">
        <f t="shared" si="16"/>
        <v>1603304.7999999998</v>
      </c>
      <c r="P34" s="103">
        <f t="shared" si="28"/>
        <v>36401936.770000003</v>
      </c>
      <c r="Q34" s="103">
        <f t="shared" si="28"/>
        <v>1189031.06</v>
      </c>
      <c r="R34" s="103">
        <f t="shared" si="17"/>
        <v>37590967.830000006</v>
      </c>
      <c r="S34" s="103">
        <f t="shared" si="29"/>
        <v>392279.16</v>
      </c>
      <c r="T34" s="103">
        <f t="shared" si="29"/>
        <v>0</v>
      </c>
      <c r="U34" s="103">
        <f t="shared" si="18"/>
        <v>392279.16</v>
      </c>
      <c r="V34" s="103">
        <f t="shared" si="30"/>
        <v>1546944.59</v>
      </c>
      <c r="W34" s="103">
        <f t="shared" si="30"/>
        <v>44267.49</v>
      </c>
      <c r="X34" s="103">
        <f t="shared" si="19"/>
        <v>1591212.08</v>
      </c>
      <c r="Y34" s="103">
        <f t="shared" si="31"/>
        <v>69176451.420000002</v>
      </c>
      <c r="Z34" s="103">
        <f t="shared" si="31"/>
        <v>983.88</v>
      </c>
      <c r="AA34" s="103">
        <f t="shared" si="20"/>
        <v>69177435.299999997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2655049.88</v>
      </c>
      <c r="AF34" s="103">
        <f t="shared" si="33"/>
        <v>58614.720000000001</v>
      </c>
      <c r="AG34" s="103">
        <f t="shared" si="22"/>
        <v>2713664.6</v>
      </c>
      <c r="AH34" s="103">
        <f t="shared" si="34"/>
        <v>6759344.9399999995</v>
      </c>
      <c r="AI34" s="103">
        <f t="shared" si="34"/>
        <v>38946.49</v>
      </c>
      <c r="AJ34" s="109">
        <f t="shared" si="23"/>
        <v>6798291.4299999997</v>
      </c>
    </row>
    <row r="35" spans="1:36" ht="15.95" customHeight="1" thickTop="1" thickBot="1" x14ac:dyDescent="0.25">
      <c r="A35" s="52" t="s">
        <v>118</v>
      </c>
      <c r="B35" s="76">
        <f t="shared" si="11"/>
        <v>64299379.980000004</v>
      </c>
      <c r="C35" s="76">
        <f t="shared" si="12"/>
        <v>1895155253.8499999</v>
      </c>
      <c r="D35" s="103">
        <f t="shared" si="24"/>
        <v>9356312.9499999993</v>
      </c>
      <c r="E35" s="103">
        <f t="shared" si="24"/>
        <v>0</v>
      </c>
      <c r="F35" s="103">
        <f t="shared" si="13"/>
        <v>9356312.9499999993</v>
      </c>
      <c r="G35" s="103">
        <f t="shared" si="25"/>
        <v>46057676.260000005</v>
      </c>
      <c r="H35" s="103">
        <f t="shared" si="25"/>
        <v>17854195.07</v>
      </c>
      <c r="I35" s="103">
        <f t="shared" si="14"/>
        <v>63911871.330000006</v>
      </c>
      <c r="J35" s="103">
        <f t="shared" si="26"/>
        <v>0</v>
      </c>
      <c r="K35" s="103">
        <f t="shared" si="26"/>
        <v>1877301058.78</v>
      </c>
      <c r="L35" s="103">
        <f t="shared" si="15"/>
        <v>1877301058.78</v>
      </c>
      <c r="M35" s="103">
        <f t="shared" si="27"/>
        <v>8885390.7699999996</v>
      </c>
      <c r="N35" s="103">
        <f t="shared" si="27"/>
        <v>0</v>
      </c>
      <c r="O35" s="103">
        <f t="shared" si="16"/>
        <v>8885390.7699999996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0</v>
      </c>
      <c r="Z35" s="103">
        <f t="shared" si="31"/>
        <v>0</v>
      </c>
      <c r="AA35" s="103">
        <f t="shared" si="20"/>
        <v>0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121</v>
      </c>
      <c r="B36" s="76">
        <f t="shared" si="11"/>
        <v>35448776.240000002</v>
      </c>
      <c r="C36" s="76">
        <f t="shared" si="12"/>
        <v>261285.42000000004</v>
      </c>
      <c r="D36" s="103">
        <f t="shared" si="24"/>
        <v>0</v>
      </c>
      <c r="E36" s="103">
        <f t="shared" si="24"/>
        <v>0</v>
      </c>
      <c r="F36" s="103">
        <f t="shared" si="13"/>
        <v>0</v>
      </c>
      <c r="G36" s="103">
        <f t="shared" si="25"/>
        <v>244628.76</v>
      </c>
      <c r="H36" s="103">
        <f t="shared" si="25"/>
        <v>0</v>
      </c>
      <c r="I36" s="103">
        <f t="shared" si="14"/>
        <v>244628.76</v>
      </c>
      <c r="J36" s="103">
        <f t="shared" si="26"/>
        <v>0</v>
      </c>
      <c r="K36" s="103">
        <f t="shared" si="26"/>
        <v>0</v>
      </c>
      <c r="L36" s="103">
        <f t="shared" si="15"/>
        <v>0</v>
      </c>
      <c r="M36" s="103">
        <f t="shared" si="27"/>
        <v>91361</v>
      </c>
      <c r="N36" s="103">
        <f t="shared" si="27"/>
        <v>0</v>
      </c>
      <c r="O36" s="103">
        <f t="shared" si="16"/>
        <v>91361</v>
      </c>
      <c r="P36" s="103">
        <f t="shared" si="28"/>
        <v>4366553</v>
      </c>
      <c r="Q36" s="103">
        <f t="shared" si="28"/>
        <v>160748.42000000001</v>
      </c>
      <c r="R36" s="103">
        <f t="shared" si="17"/>
        <v>4527301.42</v>
      </c>
      <c r="S36" s="103">
        <f t="shared" si="29"/>
        <v>0</v>
      </c>
      <c r="T36" s="103">
        <f t="shared" si="29"/>
        <v>0</v>
      </c>
      <c r="U36" s="103">
        <f t="shared" si="18"/>
        <v>0</v>
      </c>
      <c r="V36" s="103">
        <f t="shared" si="30"/>
        <v>769838.36</v>
      </c>
      <c r="W36" s="103">
        <f t="shared" si="30"/>
        <v>0</v>
      </c>
      <c r="X36" s="103">
        <f t="shared" si="19"/>
        <v>769838.36</v>
      </c>
      <c r="Y36" s="103">
        <f t="shared" si="31"/>
        <v>24921199.150000002</v>
      </c>
      <c r="Z36" s="103">
        <f t="shared" si="31"/>
        <v>87981.05</v>
      </c>
      <c r="AA36" s="103">
        <f t="shared" si="20"/>
        <v>25009180.200000003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1315898.7400000002</v>
      </c>
      <c r="AF36" s="103">
        <f t="shared" si="33"/>
        <v>0</v>
      </c>
      <c r="AG36" s="103">
        <f t="shared" si="22"/>
        <v>1315898.7400000002</v>
      </c>
      <c r="AH36" s="103">
        <f t="shared" si="34"/>
        <v>3739297.2299999995</v>
      </c>
      <c r="AI36" s="103">
        <f t="shared" si="34"/>
        <v>12555.95</v>
      </c>
      <c r="AJ36" s="109">
        <f t="shared" si="23"/>
        <v>3751853.1799999997</v>
      </c>
    </row>
    <row r="37" spans="1:36" ht="15.95" customHeight="1" thickTop="1" thickBot="1" x14ac:dyDescent="0.25">
      <c r="A37" s="52" t="s">
        <v>99</v>
      </c>
      <c r="B37" s="76">
        <f t="shared" si="11"/>
        <v>19565890.689999998</v>
      </c>
      <c r="C37" s="76">
        <f t="shared" si="12"/>
        <v>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1430898.1099999999</v>
      </c>
      <c r="H37" s="103">
        <f t="shared" si="25"/>
        <v>0</v>
      </c>
      <c r="I37" s="103">
        <f t="shared" si="14"/>
        <v>1430898.1099999999</v>
      </c>
      <c r="J37" s="103">
        <f t="shared" si="26"/>
        <v>0</v>
      </c>
      <c r="K37" s="103">
        <f t="shared" si="26"/>
        <v>0</v>
      </c>
      <c r="L37" s="103">
        <f t="shared" si="15"/>
        <v>0</v>
      </c>
      <c r="M37" s="103">
        <f t="shared" si="27"/>
        <v>6443.14</v>
      </c>
      <c r="N37" s="103">
        <f t="shared" si="27"/>
        <v>0</v>
      </c>
      <c r="O37" s="103">
        <f t="shared" si="16"/>
        <v>6443.14</v>
      </c>
      <c r="P37" s="103">
        <f t="shared" si="28"/>
        <v>1531598.27</v>
      </c>
      <c r="Q37" s="103">
        <f t="shared" si="28"/>
        <v>0</v>
      </c>
      <c r="R37" s="103">
        <f t="shared" si="17"/>
        <v>1531598.27</v>
      </c>
      <c r="S37" s="103">
        <f t="shared" si="29"/>
        <v>334206.90000000002</v>
      </c>
      <c r="T37" s="103">
        <f t="shared" si="29"/>
        <v>0</v>
      </c>
      <c r="U37" s="103">
        <f t="shared" si="18"/>
        <v>334206.90000000002</v>
      </c>
      <c r="V37" s="103">
        <f t="shared" si="30"/>
        <v>598981.04</v>
      </c>
      <c r="W37" s="103">
        <f t="shared" si="30"/>
        <v>0</v>
      </c>
      <c r="X37" s="103">
        <f t="shared" si="19"/>
        <v>598981.04</v>
      </c>
      <c r="Y37" s="103">
        <f t="shared" si="31"/>
        <v>7042880.2799999993</v>
      </c>
      <c r="Z37" s="103">
        <f t="shared" si="31"/>
        <v>0</v>
      </c>
      <c r="AA37" s="103">
        <f t="shared" si="20"/>
        <v>7042880.2799999993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7860892.1399999997</v>
      </c>
      <c r="AF37" s="103">
        <f t="shared" si="33"/>
        <v>0</v>
      </c>
      <c r="AG37" s="103">
        <f t="shared" si="22"/>
        <v>7860892.1399999997</v>
      </c>
      <c r="AH37" s="103">
        <f t="shared" si="34"/>
        <v>759990.81</v>
      </c>
      <c r="AI37" s="103">
        <f t="shared" si="34"/>
        <v>0</v>
      </c>
      <c r="AJ37" s="109">
        <f t="shared" si="23"/>
        <v>759990.81</v>
      </c>
    </row>
    <row r="38" spans="1:36" ht="15.95" customHeight="1" thickTop="1" thickBot="1" x14ac:dyDescent="0.25">
      <c r="A38" s="52" t="s">
        <v>104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111</v>
      </c>
      <c r="B39" s="76">
        <f t="shared" si="11"/>
        <v>0</v>
      </c>
      <c r="C39" s="76">
        <f t="shared" si="12"/>
        <v>62006109.710000001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62006109.710000001</v>
      </c>
      <c r="L39" s="103">
        <f t="shared" si="15"/>
        <v>62006109.710000001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119</v>
      </c>
      <c r="B40" s="76">
        <f t="shared" si="11"/>
        <v>741810.63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303665.78000000003</v>
      </c>
      <c r="H40" s="103">
        <f t="shared" si="25"/>
        <v>0</v>
      </c>
      <c r="I40" s="103">
        <f t="shared" si="14"/>
        <v>303665.78000000003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76144.31</v>
      </c>
      <c r="Q40" s="103">
        <f t="shared" si="28"/>
        <v>0</v>
      </c>
      <c r="R40" s="103">
        <f t="shared" si="17"/>
        <v>76144.31</v>
      </c>
      <c r="S40" s="103">
        <f t="shared" si="29"/>
        <v>0</v>
      </c>
      <c r="T40" s="103">
        <f t="shared" si="29"/>
        <v>0</v>
      </c>
      <c r="U40" s="103">
        <f t="shared" si="18"/>
        <v>0</v>
      </c>
      <c r="V40" s="103">
        <f t="shared" si="30"/>
        <v>0</v>
      </c>
      <c r="W40" s="103">
        <f t="shared" si="30"/>
        <v>0</v>
      </c>
      <c r="X40" s="103">
        <f t="shared" si="19"/>
        <v>0</v>
      </c>
      <c r="Y40" s="103">
        <f t="shared" si="31"/>
        <v>274517.88</v>
      </c>
      <c r="Z40" s="103">
        <f t="shared" si="31"/>
        <v>0</v>
      </c>
      <c r="AA40" s="103">
        <f t="shared" si="20"/>
        <v>274517.88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10028</v>
      </c>
      <c r="AF40" s="103">
        <f t="shared" si="33"/>
        <v>0</v>
      </c>
      <c r="AG40" s="103">
        <f t="shared" si="22"/>
        <v>10028</v>
      </c>
      <c r="AH40" s="103">
        <f t="shared" si="34"/>
        <v>77454.66</v>
      </c>
      <c r="AI40" s="103">
        <f t="shared" si="34"/>
        <v>0</v>
      </c>
      <c r="AJ40" s="109">
        <f t="shared" si="23"/>
        <v>77454.66</v>
      </c>
    </row>
    <row r="41" spans="1:36" ht="15.95" customHeight="1" thickTop="1" thickBot="1" x14ac:dyDescent="0.25">
      <c r="A41" s="52" t="s">
        <v>120</v>
      </c>
      <c r="B41" s="76">
        <f t="shared" si="11"/>
        <v>31734505.129999999</v>
      </c>
      <c r="C41" s="76">
        <f t="shared" si="12"/>
        <v>0</v>
      </c>
      <c r="D41" s="103">
        <f t="shared" si="24"/>
        <v>964.65000000000009</v>
      </c>
      <c r="E41" s="103">
        <f t="shared" si="24"/>
        <v>0</v>
      </c>
      <c r="F41" s="103">
        <f t="shared" si="13"/>
        <v>964.65000000000009</v>
      </c>
      <c r="G41" s="103">
        <f t="shared" si="25"/>
        <v>23931874.539999999</v>
      </c>
      <c r="H41" s="103">
        <f t="shared" si="25"/>
        <v>0</v>
      </c>
      <c r="I41" s="103">
        <f t="shared" si="14"/>
        <v>23931874.539999999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7517186.3200000003</v>
      </c>
      <c r="Q41" s="103">
        <f t="shared" si="28"/>
        <v>0</v>
      </c>
      <c r="R41" s="103">
        <f t="shared" si="17"/>
        <v>7517186.3200000003</v>
      </c>
      <c r="S41" s="103">
        <f t="shared" si="29"/>
        <v>0</v>
      </c>
      <c r="T41" s="103">
        <f t="shared" si="29"/>
        <v>0</v>
      </c>
      <c r="U41" s="103">
        <f t="shared" si="18"/>
        <v>0</v>
      </c>
      <c r="V41" s="103">
        <f t="shared" si="30"/>
        <v>186861.94</v>
      </c>
      <c r="W41" s="103">
        <f t="shared" si="30"/>
        <v>0</v>
      </c>
      <c r="X41" s="103">
        <f t="shared" si="19"/>
        <v>186861.94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47164.4</v>
      </c>
      <c r="AF41" s="103">
        <f t="shared" si="33"/>
        <v>0</v>
      </c>
      <c r="AG41" s="103">
        <f t="shared" si="22"/>
        <v>47164.4</v>
      </c>
      <c r="AH41" s="103">
        <f t="shared" si="34"/>
        <v>50453.279999999999</v>
      </c>
      <c r="AI41" s="103">
        <f t="shared" si="34"/>
        <v>0</v>
      </c>
      <c r="AJ41" s="109">
        <f t="shared" si="23"/>
        <v>50453.279999999999</v>
      </c>
    </row>
    <row r="42" spans="1:36" ht="15.95" customHeight="1" thickTop="1" thickBot="1" x14ac:dyDescent="0.25">
      <c r="A42" s="52" t="s">
        <v>122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107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105</v>
      </c>
      <c r="B45" s="76">
        <f t="shared" si="11"/>
        <v>7855920.2800000003</v>
      </c>
      <c r="C45" s="76">
        <f t="shared" si="12"/>
        <v>94456241.409999996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7477757.4199999999</v>
      </c>
      <c r="H45" s="103">
        <f t="shared" si="25"/>
        <v>0</v>
      </c>
      <c r="I45" s="103">
        <f t="shared" si="14"/>
        <v>7477757.4199999999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94456241.409999996</v>
      </c>
      <c r="AD45" s="110">
        <f t="shared" si="21"/>
        <v>94456241.409999996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348912.86</v>
      </c>
      <c r="AI45" s="103">
        <f t="shared" si="34"/>
        <v>0</v>
      </c>
      <c r="AJ45" s="109">
        <f t="shared" si="23"/>
        <v>348912.86</v>
      </c>
    </row>
    <row r="46" spans="1:36" ht="15.95" customHeight="1" thickTop="1" thickBot="1" x14ac:dyDescent="0.25">
      <c r="A46" s="52" t="s">
        <v>112</v>
      </c>
      <c r="B46" s="76">
        <f t="shared" si="11"/>
        <v>27471021.460000001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24813487</v>
      </c>
      <c r="H46" s="103">
        <f t="shared" si="25"/>
        <v>32670134.920000002</v>
      </c>
      <c r="I46" s="103">
        <f t="shared" si="14"/>
        <v>57483621.920000002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2657534.46</v>
      </c>
      <c r="AF46" s="103">
        <f t="shared" si="33"/>
        <v>1248015.8400000001</v>
      </c>
      <c r="AG46" s="103">
        <f t="shared" si="22"/>
        <v>3905550.3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9080894440.5999985</v>
      </c>
      <c r="C47" s="66">
        <f t="shared" ref="C47:AI47" si="35">SUM(C9:C46)</f>
        <v>4623970821.96</v>
      </c>
      <c r="D47" s="66">
        <f t="shared" si="35"/>
        <v>66717074.460000001</v>
      </c>
      <c r="E47" s="66">
        <f t="shared" si="35"/>
        <v>74438.650000000009</v>
      </c>
      <c r="F47" s="66">
        <f t="shared" si="35"/>
        <v>66791513.109999992</v>
      </c>
      <c r="G47" s="66">
        <f t="shared" si="35"/>
        <v>841622048.77999997</v>
      </c>
      <c r="H47" s="66">
        <f t="shared" si="35"/>
        <v>1258172347.05</v>
      </c>
      <c r="I47" s="66">
        <f t="shared" si="35"/>
        <v>2099794395.8299999</v>
      </c>
      <c r="J47" s="66">
        <f t="shared" si="35"/>
        <v>787414.3</v>
      </c>
      <c r="K47" s="66">
        <f t="shared" si="35"/>
        <v>3021846862.6999998</v>
      </c>
      <c r="L47" s="66">
        <f t="shared" si="35"/>
        <v>3022634277</v>
      </c>
      <c r="M47" s="66">
        <f t="shared" si="35"/>
        <v>135458944.59999999</v>
      </c>
      <c r="N47" s="66">
        <f t="shared" si="35"/>
        <v>7911884.0800000001</v>
      </c>
      <c r="O47" s="66">
        <f t="shared" si="35"/>
        <v>143370828.68000001</v>
      </c>
      <c r="P47" s="66">
        <f t="shared" si="35"/>
        <v>3102513446.9900012</v>
      </c>
      <c r="Q47" s="66">
        <f t="shared" si="35"/>
        <v>175047879.68000001</v>
      </c>
      <c r="R47" s="66">
        <f t="shared" si="35"/>
        <v>3277561326.6700006</v>
      </c>
      <c r="S47" s="66">
        <f t="shared" si="35"/>
        <v>179791100.24999994</v>
      </c>
      <c r="T47" s="66">
        <f t="shared" si="35"/>
        <v>402962.14</v>
      </c>
      <c r="U47" s="66">
        <f t="shared" si="35"/>
        <v>180194062.38999996</v>
      </c>
      <c r="V47" s="66">
        <f t="shared" si="35"/>
        <v>143050265.39000002</v>
      </c>
      <c r="W47" s="66">
        <f t="shared" si="35"/>
        <v>7468787.2400000002</v>
      </c>
      <c r="X47" s="66">
        <f t="shared" si="35"/>
        <v>150519052.63000003</v>
      </c>
      <c r="Y47" s="66">
        <f t="shared" si="35"/>
        <v>3696728975.2799997</v>
      </c>
      <c r="Z47" s="66">
        <f t="shared" si="35"/>
        <v>19520242.680000003</v>
      </c>
      <c r="AA47" s="66">
        <f t="shared" si="35"/>
        <v>3716249217.9599996</v>
      </c>
      <c r="AB47" s="66">
        <f t="shared" si="35"/>
        <v>0</v>
      </c>
      <c r="AC47" s="66">
        <f t="shared" si="35"/>
        <v>94456241.409999996</v>
      </c>
      <c r="AD47" s="66">
        <f t="shared" si="35"/>
        <v>94456241.409999996</v>
      </c>
      <c r="AE47" s="66">
        <f t="shared" si="35"/>
        <v>215290631.37000003</v>
      </c>
      <c r="AF47" s="66">
        <f t="shared" si="35"/>
        <v>10026997.699999999</v>
      </c>
      <c r="AG47" s="66">
        <f t="shared" si="35"/>
        <v>225317629.07000002</v>
      </c>
      <c r="AH47" s="66">
        <f t="shared" si="35"/>
        <v>698934539.18000007</v>
      </c>
      <c r="AI47" s="66">
        <f t="shared" si="35"/>
        <v>29042178.629999999</v>
      </c>
      <c r="AJ47" s="109">
        <f>SUM(AH47:AI47)</f>
        <v>727976717.81000006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0">
        <f>(C47/B50*100)</f>
        <v>33.739629929760191</v>
      </c>
      <c r="C49" s="190"/>
      <c r="D49" s="190">
        <f>(E47/D50*100)</f>
        <v>0.11144926433603296</v>
      </c>
      <c r="E49" s="190"/>
      <c r="F49" s="36"/>
      <c r="G49" s="190">
        <f>(H47/G50*100)</f>
        <v>59.91883536543461</v>
      </c>
      <c r="H49" s="190"/>
      <c r="I49" s="36"/>
      <c r="J49" s="190">
        <f>(K47/J50*100)</f>
        <v>99.973949402149259</v>
      </c>
      <c r="K49" s="190"/>
      <c r="L49" s="36"/>
      <c r="M49" s="190">
        <f>(N47/M50*100)</f>
        <v>5.5184755175399882</v>
      </c>
      <c r="N49" s="190"/>
      <c r="O49" s="36"/>
      <c r="P49" s="190">
        <f>(Q47/P50*100)</f>
        <v>5.3407964713157163</v>
      </c>
      <c r="Q49" s="190"/>
      <c r="R49" s="36"/>
      <c r="S49" s="190">
        <f>(T47/S50*100)</f>
        <v>0.22362675809364674</v>
      </c>
      <c r="T49" s="190"/>
      <c r="U49" s="36"/>
      <c r="V49" s="190">
        <f>(W47/V50*100)</f>
        <v>4.962021159114971</v>
      </c>
      <c r="W49" s="190"/>
      <c r="X49" s="36"/>
      <c r="Y49" s="190">
        <f>(Z47/Y50*100)</f>
        <v>0.52526732022335842</v>
      </c>
      <c r="Z49" s="190"/>
      <c r="AA49" s="36"/>
      <c r="AB49" s="190">
        <f>(AC47/AB50*100)</f>
        <v>100</v>
      </c>
      <c r="AC49" s="190"/>
      <c r="AD49" s="36"/>
      <c r="AE49" s="190">
        <f>(AF47/AE50*100)</f>
        <v>4.4501611974999458</v>
      </c>
      <c r="AF49" s="190"/>
      <c r="AG49" s="36"/>
      <c r="AH49" s="190">
        <f>(AI47/AH50*100)</f>
        <v>3.9894378377056734</v>
      </c>
      <c r="AI49" s="190"/>
      <c r="AJ49" s="36"/>
    </row>
    <row r="50" spans="1:36" x14ac:dyDescent="0.2">
      <c r="A50" s="5" t="s">
        <v>39</v>
      </c>
      <c r="B50" s="188">
        <f>(B47+C47)</f>
        <v>13704865262.559998</v>
      </c>
      <c r="C50" s="189"/>
      <c r="D50" s="188">
        <f>(D47+E47)</f>
        <v>66791513.109999999</v>
      </c>
      <c r="E50" s="189"/>
      <c r="F50" s="37"/>
      <c r="G50" s="188">
        <f>(G47+H47)</f>
        <v>2099794395.8299999</v>
      </c>
      <c r="H50" s="189"/>
      <c r="I50" s="37"/>
      <c r="J50" s="188">
        <f>(J47+K47)</f>
        <v>3022634277</v>
      </c>
      <c r="K50" s="189"/>
      <c r="L50" s="37"/>
      <c r="M50" s="188">
        <f>(M47+N47)</f>
        <v>143370828.68000001</v>
      </c>
      <c r="N50" s="189"/>
      <c r="O50" s="37"/>
      <c r="P50" s="188">
        <f>(P47+Q47)</f>
        <v>3277561326.670001</v>
      </c>
      <c r="Q50" s="189"/>
      <c r="R50" s="37"/>
      <c r="S50" s="188">
        <f>(S47+T47)</f>
        <v>180194062.38999993</v>
      </c>
      <c r="T50" s="189"/>
      <c r="U50" s="37"/>
      <c r="V50" s="188">
        <f>(V47+W47)</f>
        <v>150519052.63000003</v>
      </c>
      <c r="W50" s="189"/>
      <c r="X50" s="37"/>
      <c r="Y50" s="188">
        <f>(Y47+Z47)</f>
        <v>3716249217.9599996</v>
      </c>
      <c r="Z50" s="189"/>
      <c r="AA50" s="37"/>
      <c r="AB50" s="188">
        <f>(AB47+AC47)</f>
        <v>94456241.409999996</v>
      </c>
      <c r="AC50" s="189"/>
      <c r="AD50" s="37"/>
      <c r="AE50" s="188">
        <f>(AE47+AF47)</f>
        <v>225317629.07000002</v>
      </c>
      <c r="AF50" s="189"/>
      <c r="AG50" s="37"/>
      <c r="AH50" s="188">
        <f>(AH47+AI47)</f>
        <v>727976717.81000006</v>
      </c>
      <c r="AI50" s="189"/>
      <c r="AJ50" s="37"/>
    </row>
    <row r="51" spans="1:36" x14ac:dyDescent="0.2">
      <c r="A51" s="5" t="s">
        <v>40</v>
      </c>
      <c r="B51" s="190">
        <f>SUM(D51:AI51)</f>
        <v>100.00000000000003</v>
      </c>
      <c r="C51" s="189"/>
      <c r="D51" s="190">
        <f>(D50/B50*100)</f>
        <v>0.48735621861578005</v>
      </c>
      <c r="E51" s="190"/>
      <c r="F51" s="36"/>
      <c r="G51" s="190">
        <f>(G50/B50*100)</f>
        <v>15.321525280269476</v>
      </c>
      <c r="H51" s="190"/>
      <c r="I51" s="36"/>
      <c r="J51" s="190">
        <f>(J50/B50*100)</f>
        <v>22.055191489240425</v>
      </c>
      <c r="K51" s="190"/>
      <c r="L51" s="36"/>
      <c r="M51" s="190">
        <f>(M50/B50*100)</f>
        <v>1.0461308880698845</v>
      </c>
      <c r="N51" s="190"/>
      <c r="O51" s="36"/>
      <c r="P51" s="190">
        <f>(P50/B50*100)</f>
        <v>23.915312291496178</v>
      </c>
      <c r="Q51" s="190"/>
      <c r="R51" s="36"/>
      <c r="S51" s="190">
        <f>(S50/B50*100)</f>
        <v>1.314818197317619</v>
      </c>
      <c r="T51" s="190"/>
      <c r="U51" s="36"/>
      <c r="V51" s="190">
        <f>(V50/B50*100)</f>
        <v>1.0982891823183372</v>
      </c>
      <c r="W51" s="190"/>
      <c r="X51" s="36"/>
      <c r="Y51" s="190">
        <f>(Y50/B50*100)</f>
        <v>27.116276933508676</v>
      </c>
      <c r="Z51" s="190"/>
      <c r="AA51" s="36"/>
      <c r="AB51" s="190">
        <f>(AB50/B50*100)</f>
        <v>0.68921685547717715</v>
      </c>
      <c r="AC51" s="190"/>
      <c r="AD51" s="36"/>
      <c r="AE51" s="190">
        <f>(AE50/B50*100)</f>
        <v>1.6440703702906152</v>
      </c>
      <c r="AF51" s="190"/>
      <c r="AG51" s="36"/>
      <c r="AH51" s="190">
        <f>(AH50/B50*100)</f>
        <v>5.3118122933958549</v>
      </c>
      <c r="AI51" s="190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2" t="s">
        <v>42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</row>
    <row r="61" spans="1:36" hidden="1" x14ac:dyDescent="0.2">
      <c r="A61" s="193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</row>
    <row r="62" spans="1:36" hidden="1" x14ac:dyDescent="0.2">
      <c r="A62" s="194" t="s">
        <v>156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</row>
    <row r="63" spans="1:36" hidden="1" x14ac:dyDescent="0.2">
      <c r="A63" s="193" t="s">
        <v>115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87" t="s">
        <v>33</v>
      </c>
      <c r="B66" s="191" t="s">
        <v>0</v>
      </c>
      <c r="C66" s="191"/>
      <c r="D66" s="191" t="s">
        <v>12</v>
      </c>
      <c r="E66" s="191"/>
      <c r="F66" s="159"/>
      <c r="G66" s="191" t="s">
        <v>13</v>
      </c>
      <c r="H66" s="191"/>
      <c r="I66" s="159"/>
      <c r="J66" s="191" t="s">
        <v>14</v>
      </c>
      <c r="K66" s="191"/>
      <c r="L66" s="159"/>
      <c r="M66" s="191" t="s">
        <v>15</v>
      </c>
      <c r="N66" s="191"/>
      <c r="O66" s="159"/>
      <c r="P66" s="191" t="s">
        <v>27</v>
      </c>
      <c r="Q66" s="191"/>
      <c r="R66" s="159"/>
      <c r="S66" s="191" t="s">
        <v>35</v>
      </c>
      <c r="T66" s="191"/>
      <c r="U66" s="159"/>
      <c r="V66" s="191" t="s">
        <v>16</v>
      </c>
      <c r="W66" s="191"/>
      <c r="X66" s="159"/>
      <c r="Y66" s="191" t="s">
        <v>68</v>
      </c>
      <c r="Z66" s="191"/>
      <c r="AA66" s="159"/>
      <c r="AB66" s="191" t="s">
        <v>34</v>
      </c>
      <c r="AC66" s="191"/>
      <c r="AD66" s="159"/>
      <c r="AE66" s="191" t="s">
        <v>17</v>
      </c>
      <c r="AF66" s="191"/>
      <c r="AG66" s="159"/>
      <c r="AH66" s="191" t="s">
        <v>18</v>
      </c>
      <c r="AI66" s="191"/>
      <c r="AJ66" s="74"/>
    </row>
    <row r="67" spans="1:36" ht="25.5" hidden="1" thickTop="1" thickBot="1" x14ac:dyDescent="0.25">
      <c r="A67" s="196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159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101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100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109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102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103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117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108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106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116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118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121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99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104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111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119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120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122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107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105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112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0">
        <f>(C106/B109*100)</f>
        <v>33.565807919079731</v>
      </c>
      <c r="C108" s="190"/>
      <c r="D108" s="190">
        <f>(E106/D109*100)</f>
        <v>4.3999976219242953E-2</v>
      </c>
      <c r="E108" s="190"/>
      <c r="F108" s="36"/>
      <c r="G108" s="190">
        <f>(H106/G109*100)</f>
        <v>61.927396217789543</v>
      </c>
      <c r="H108" s="190"/>
      <c r="I108" s="36"/>
      <c r="J108" s="190">
        <f>(K106/J109*100)</f>
        <v>99.996788392701049</v>
      </c>
      <c r="K108" s="190"/>
      <c r="L108" s="36"/>
      <c r="M108" s="190">
        <f>(N106/M109*100)</f>
        <v>12.887868492697086</v>
      </c>
      <c r="N108" s="190"/>
      <c r="O108" s="36"/>
      <c r="P108" s="190">
        <f>(Q106/P109*100)</f>
        <v>2.883467607348019</v>
      </c>
      <c r="Q108" s="190"/>
      <c r="R108" s="36"/>
      <c r="S108" s="190">
        <f>(T106/S109*100)</f>
        <v>0</v>
      </c>
      <c r="T108" s="190"/>
      <c r="U108" s="36"/>
      <c r="V108" s="190">
        <f>(W106/V109*100)</f>
        <v>2.0380089987201986</v>
      </c>
      <c r="W108" s="190"/>
      <c r="X108" s="36"/>
      <c r="Y108" s="190">
        <f>(Z106/Y109*100)</f>
        <v>0.22659324980114393</v>
      </c>
      <c r="Z108" s="190"/>
      <c r="AA108" s="36"/>
      <c r="AB108" s="190">
        <f>(AC106/AB109*100)</f>
        <v>100</v>
      </c>
      <c r="AC108" s="190"/>
      <c r="AD108" s="36"/>
      <c r="AE108" s="190">
        <f>(AF106/AE109*100)</f>
        <v>8.8506680089270784</v>
      </c>
      <c r="AF108" s="190"/>
      <c r="AG108" s="36"/>
      <c r="AH108" s="190">
        <f>(AI106/AH109*100)</f>
        <v>3.1414046024431563</v>
      </c>
      <c r="AI108" s="190"/>
      <c r="AJ108" s="36"/>
    </row>
    <row r="109" spans="1:36" hidden="1" x14ac:dyDescent="0.2">
      <c r="A109" s="5" t="s">
        <v>39</v>
      </c>
      <c r="B109" s="188">
        <f>(B106+C106)</f>
        <v>4441153860.6900005</v>
      </c>
      <c r="C109" s="189"/>
      <c r="D109" s="188">
        <f>(D106+E106)</f>
        <v>21163329.620000001</v>
      </c>
      <c r="E109" s="189"/>
      <c r="F109" s="37"/>
      <c r="G109" s="188">
        <f>(G106+H106)</f>
        <v>668673829.12999988</v>
      </c>
      <c r="H109" s="189"/>
      <c r="I109" s="37"/>
      <c r="J109" s="188">
        <f>(J106+K106)</f>
        <v>993943437.92999995</v>
      </c>
      <c r="K109" s="189"/>
      <c r="L109" s="37"/>
      <c r="M109" s="188">
        <f>(M106+N106)</f>
        <v>40396805.670000002</v>
      </c>
      <c r="N109" s="189"/>
      <c r="O109" s="37"/>
      <c r="P109" s="188">
        <f>(P106+Q106)</f>
        <v>1186575114.3799999</v>
      </c>
      <c r="Q109" s="189"/>
      <c r="R109" s="37"/>
      <c r="S109" s="188">
        <f>(S106+T106)</f>
        <v>15424500.040000001</v>
      </c>
      <c r="T109" s="189"/>
      <c r="U109" s="37"/>
      <c r="V109" s="188">
        <f>(V106+W106)</f>
        <v>37820278.049999997</v>
      </c>
      <c r="W109" s="189"/>
      <c r="X109" s="37"/>
      <c r="Y109" s="188">
        <f>(Y106+Z106)</f>
        <v>1210214797.8399999</v>
      </c>
      <c r="Z109" s="189"/>
      <c r="AA109" s="37"/>
      <c r="AB109" s="188">
        <f>(AB106+AC106)</f>
        <v>27769261.780000001</v>
      </c>
      <c r="AC109" s="189"/>
      <c r="AD109" s="37"/>
      <c r="AE109" s="188">
        <f>(AE106+AF106)</f>
        <v>78461515.820000023</v>
      </c>
      <c r="AF109" s="189"/>
      <c r="AG109" s="37"/>
      <c r="AH109" s="188">
        <f>(AH106+AI106)</f>
        <v>160710990.43000001</v>
      </c>
      <c r="AI109" s="189"/>
      <c r="AJ109" s="37"/>
    </row>
    <row r="110" spans="1:36" hidden="1" x14ac:dyDescent="0.2">
      <c r="A110" s="5" t="s">
        <v>40</v>
      </c>
      <c r="B110" s="190">
        <f>SUM(D110:AI110)</f>
        <v>100</v>
      </c>
      <c r="C110" s="189"/>
      <c r="D110" s="190">
        <f>(D109/B109*100)</f>
        <v>0.47652772869057858</v>
      </c>
      <c r="E110" s="190"/>
      <c r="F110" s="36"/>
      <c r="G110" s="190">
        <f>(G109/B109*100)</f>
        <v>15.056308565407623</v>
      </c>
      <c r="H110" s="190"/>
      <c r="I110" s="36"/>
      <c r="J110" s="190">
        <f>(J109/B109*100)</f>
        <v>22.380297308041829</v>
      </c>
      <c r="K110" s="190"/>
      <c r="L110" s="36"/>
      <c r="M110" s="190">
        <f>(M109/B109*100)</f>
        <v>0.90960157961570243</v>
      </c>
      <c r="N110" s="190"/>
      <c r="O110" s="36"/>
      <c r="P110" s="190">
        <f>(P109/B109*100)</f>
        <v>26.717721376031033</v>
      </c>
      <c r="Q110" s="190"/>
      <c r="R110" s="36"/>
      <c r="S110" s="190">
        <f>(S109/B109*100)</f>
        <v>0.34730839155398169</v>
      </c>
      <c r="T110" s="190"/>
      <c r="U110" s="36"/>
      <c r="V110" s="190">
        <f>(V109/B109*100)</f>
        <v>0.8515867550718913</v>
      </c>
      <c r="W110" s="190"/>
      <c r="X110" s="36"/>
      <c r="Y110" s="190">
        <f>(Y109/B109*100)</f>
        <v>27.250008349226047</v>
      </c>
      <c r="Z110" s="190"/>
      <c r="AA110" s="36"/>
      <c r="AB110" s="190">
        <f>(AB109/B109*100)</f>
        <v>0.62527132927760409</v>
      </c>
      <c r="AC110" s="190"/>
      <c r="AD110" s="36"/>
      <c r="AE110" s="190">
        <f>(AE109/B109*100)</f>
        <v>1.7666921318463358</v>
      </c>
      <c r="AF110" s="190"/>
      <c r="AG110" s="36"/>
      <c r="AH110" s="190">
        <f>(AH109/B109*100)</f>
        <v>3.618676485237355</v>
      </c>
      <c r="AI110" s="190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157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158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2" t="s">
        <v>42</v>
      </c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</row>
    <row r="120" spans="1:36" hidden="1" x14ac:dyDescent="0.2">
      <c r="A120" s="193" t="s">
        <v>56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</row>
    <row r="121" spans="1:36" hidden="1" x14ac:dyDescent="0.2">
      <c r="A121" s="195" t="s">
        <v>145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</row>
    <row r="122" spans="1:36" hidden="1" x14ac:dyDescent="0.2">
      <c r="A122" s="193" t="s">
        <v>115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7" t="s">
        <v>33</v>
      </c>
      <c r="B125" s="191" t="s">
        <v>0</v>
      </c>
      <c r="C125" s="191"/>
      <c r="D125" s="191" t="s">
        <v>12</v>
      </c>
      <c r="E125" s="191"/>
      <c r="F125" s="159"/>
      <c r="G125" s="191" t="s">
        <v>13</v>
      </c>
      <c r="H125" s="191"/>
      <c r="I125" s="159"/>
      <c r="J125" s="191" t="s">
        <v>14</v>
      </c>
      <c r="K125" s="191"/>
      <c r="L125" s="159"/>
      <c r="M125" s="191" t="s">
        <v>15</v>
      </c>
      <c r="N125" s="191"/>
      <c r="O125" s="159"/>
      <c r="P125" s="191" t="s">
        <v>27</v>
      </c>
      <c r="Q125" s="191"/>
      <c r="R125" s="159"/>
      <c r="S125" s="191" t="s">
        <v>35</v>
      </c>
      <c r="T125" s="191"/>
      <c r="U125" s="159"/>
      <c r="V125" s="191" t="s">
        <v>16</v>
      </c>
      <c r="W125" s="191"/>
      <c r="X125" s="159"/>
      <c r="Y125" s="191" t="s">
        <v>68</v>
      </c>
      <c r="Z125" s="191"/>
      <c r="AA125" s="159"/>
      <c r="AB125" s="191" t="s">
        <v>34</v>
      </c>
      <c r="AC125" s="191"/>
      <c r="AD125" s="159"/>
      <c r="AE125" s="191" t="s">
        <v>17</v>
      </c>
      <c r="AF125" s="191"/>
      <c r="AG125" s="159"/>
      <c r="AH125" s="191" t="s">
        <v>18</v>
      </c>
      <c r="AI125" s="191"/>
      <c r="AJ125" s="74"/>
    </row>
    <row r="126" spans="1:36" ht="25.5" hidden="1" thickTop="1" thickBot="1" x14ac:dyDescent="0.25">
      <c r="A126" s="196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159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101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100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109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102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103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117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108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hidden="1" customHeight="1" thickTop="1" thickBot="1" x14ac:dyDescent="0.25">
      <c r="A151" s="52" t="s">
        <v>106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hidden="1" customHeight="1" thickTop="1" thickBot="1" x14ac:dyDescent="0.25">
      <c r="A152" s="52" t="s">
        <v>116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118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121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99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104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111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119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120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122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107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105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112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0">
        <f>(C165/B168*100)</f>
        <v>36.176103566820942</v>
      </c>
      <c r="C167" s="190"/>
      <c r="D167" s="190">
        <f>(E165/D168*100)</f>
        <v>0.19911943334127938</v>
      </c>
      <c r="E167" s="190"/>
      <c r="F167" s="36"/>
      <c r="G167" s="190">
        <f>(H165/G168*100)</f>
        <v>61.500208083335274</v>
      </c>
      <c r="H167" s="190"/>
      <c r="I167" s="36"/>
      <c r="J167" s="190">
        <f>(K165/J168*100)</f>
        <v>99.957785892171458</v>
      </c>
      <c r="K167" s="190"/>
      <c r="L167" s="36"/>
      <c r="M167" s="190">
        <f>(N165/M168*100)</f>
        <v>2.7015107857849863</v>
      </c>
      <c r="N167" s="190"/>
      <c r="O167" s="36"/>
      <c r="P167" s="190">
        <f>(Q165/P168*100)</f>
        <v>6.3921009560417756</v>
      </c>
      <c r="Q167" s="190"/>
      <c r="R167" s="36"/>
      <c r="S167" s="190">
        <f>(T165/S168*100)</f>
        <v>0.27235340567885502</v>
      </c>
      <c r="T167" s="190"/>
      <c r="U167" s="36"/>
      <c r="V167" s="190">
        <f>(W165/V168*100)</f>
        <v>1.3293677504859083</v>
      </c>
      <c r="W167" s="190"/>
      <c r="X167" s="36"/>
      <c r="Y167" s="190">
        <f>(Z165/Y168*100)</f>
        <v>0.85203881073632926</v>
      </c>
      <c r="Z167" s="190"/>
      <c r="AA167" s="36"/>
      <c r="AB167" s="190">
        <f>(AC165/AB168*100)</f>
        <v>100</v>
      </c>
      <c r="AC167" s="190"/>
      <c r="AD167" s="36"/>
      <c r="AE167" s="190">
        <f>(AF165/AE168*100)</f>
        <v>1.5650936738634265</v>
      </c>
      <c r="AF167" s="190"/>
      <c r="AG167" s="36"/>
      <c r="AH167" s="190">
        <f>(AI165/AH168*100)</f>
        <v>3.8442097734670679</v>
      </c>
      <c r="AI167" s="190"/>
      <c r="AJ167" s="36"/>
    </row>
    <row r="168" spans="1:40" hidden="1" x14ac:dyDescent="0.2">
      <c r="A168" s="5" t="s">
        <v>39</v>
      </c>
      <c r="B168" s="188">
        <f>(B165+C165)</f>
        <v>4198353608.7700014</v>
      </c>
      <c r="C168" s="189"/>
      <c r="D168" s="188">
        <f>(D165+E165)</f>
        <v>21444345.880000003</v>
      </c>
      <c r="E168" s="189"/>
      <c r="F168" s="37"/>
      <c r="G168" s="188">
        <f>(G165+H165)</f>
        <v>692347778.91000009</v>
      </c>
      <c r="H168" s="189"/>
      <c r="I168" s="37"/>
      <c r="J168" s="188">
        <f>(J165+K165)</f>
        <v>984362601.45000005</v>
      </c>
      <c r="K168" s="189"/>
      <c r="L168" s="37"/>
      <c r="M168" s="188">
        <f>(M165+N165)</f>
        <v>48605011.199999988</v>
      </c>
      <c r="N168" s="189"/>
      <c r="O168" s="37"/>
      <c r="P168" s="188">
        <f>(P165+Q165)</f>
        <v>809271358.13000011</v>
      </c>
      <c r="Q168" s="189"/>
      <c r="R168" s="37"/>
      <c r="S168" s="188">
        <f>(S165+T165)</f>
        <v>134978323.13999999</v>
      </c>
      <c r="T168" s="189"/>
      <c r="U168" s="37"/>
      <c r="V168" s="188">
        <f>(V165+W165)</f>
        <v>41274511.11999999</v>
      </c>
      <c r="W168" s="189"/>
      <c r="X168" s="37"/>
      <c r="Y168" s="188">
        <f>(Y165+Z165)</f>
        <v>1129116556.52</v>
      </c>
      <c r="Z168" s="189"/>
      <c r="AA168" s="37"/>
      <c r="AB168" s="188">
        <f>(AB165+AC165)</f>
        <v>35285517.710000001</v>
      </c>
      <c r="AC168" s="189"/>
      <c r="AD168" s="37"/>
      <c r="AE168" s="188">
        <f>(AE165+AF165)</f>
        <v>63442181.550000004</v>
      </c>
      <c r="AF168" s="189"/>
      <c r="AG168" s="37"/>
      <c r="AH168" s="188">
        <f>(AH165+AI165)</f>
        <v>238225423.15999997</v>
      </c>
      <c r="AI168" s="189"/>
      <c r="AJ168" s="37"/>
    </row>
    <row r="169" spans="1:40" hidden="1" x14ac:dyDescent="0.2">
      <c r="A169" s="5" t="s">
        <v>40</v>
      </c>
      <c r="B169" s="190">
        <f>SUM(D169:AI169)</f>
        <v>99.999999999999972</v>
      </c>
      <c r="C169" s="189"/>
      <c r="D169" s="190">
        <f>(D168/B168*100)</f>
        <v>0.5107798884592426</v>
      </c>
      <c r="E169" s="190"/>
      <c r="F169" s="36"/>
      <c r="G169" s="190">
        <f>(G168/B168*100)</f>
        <v>16.490935338646672</v>
      </c>
      <c r="H169" s="190"/>
      <c r="I169" s="36"/>
      <c r="J169" s="190">
        <f>(J168/B168*100)</f>
        <v>23.446395734598219</v>
      </c>
      <c r="K169" s="190"/>
      <c r="L169" s="36"/>
      <c r="M169" s="190">
        <f>(M168/B168*100)</f>
        <v>1.1577159936806722</v>
      </c>
      <c r="N169" s="190"/>
      <c r="O169" s="36"/>
      <c r="P169" s="190">
        <f>(P168/B168*100)</f>
        <v>19.275921790853957</v>
      </c>
      <c r="Q169" s="190"/>
      <c r="R169" s="36"/>
      <c r="S169" s="190">
        <f>(S168/B168*100)</f>
        <v>3.2150298835724991</v>
      </c>
      <c r="T169" s="190"/>
      <c r="U169" s="36"/>
      <c r="V169" s="190">
        <f>(V168/B168*100)</f>
        <v>0.98311183302380889</v>
      </c>
      <c r="W169" s="190"/>
      <c r="X169" s="36"/>
      <c r="Y169" s="190">
        <f>(Y168/B168*100)</f>
        <v>26.894270033885952</v>
      </c>
      <c r="Z169" s="190"/>
      <c r="AA169" s="36"/>
      <c r="AB169" s="190">
        <f>(AB168/B168*100)</f>
        <v>0.84046083293916862</v>
      </c>
      <c r="AC169" s="190"/>
      <c r="AD169" s="36"/>
      <c r="AE169" s="190">
        <f>(AE168/B168*100)</f>
        <v>1.5111204882188751</v>
      </c>
      <c r="AF169" s="190"/>
      <c r="AG169" s="36"/>
      <c r="AH169" s="190">
        <f>(AH168/B168*100)</f>
        <v>5.6742581821209015</v>
      </c>
      <c r="AI169" s="190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x14ac:dyDescent="0.3">
      <c r="A178" s="192" t="s">
        <v>42</v>
      </c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</row>
    <row r="179" spans="1:36" x14ac:dyDescent="0.2">
      <c r="A179" s="193" t="s">
        <v>56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</row>
    <row r="180" spans="1:36" x14ac:dyDescent="0.2">
      <c r="A180" s="195" t="s">
        <v>146</v>
      </c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</row>
    <row r="181" spans="1:36" x14ac:dyDescent="0.2">
      <c r="A181" s="193" t="s">
        <v>115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</row>
    <row r="182" spans="1:3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thickBot="1" x14ac:dyDescent="0.25"/>
    <row r="184" spans="1:36" ht="23.25" customHeight="1" thickTop="1" thickBot="1" x14ac:dyDescent="0.25">
      <c r="A184" s="187" t="s">
        <v>33</v>
      </c>
      <c r="B184" s="191" t="s">
        <v>0</v>
      </c>
      <c r="C184" s="191"/>
      <c r="D184" s="191" t="s">
        <v>12</v>
      </c>
      <c r="E184" s="191"/>
      <c r="F184" s="159"/>
      <c r="G184" s="191" t="s">
        <v>13</v>
      </c>
      <c r="H184" s="191"/>
      <c r="I184" s="159"/>
      <c r="J184" s="191" t="s">
        <v>14</v>
      </c>
      <c r="K184" s="191"/>
      <c r="L184" s="159"/>
      <c r="M184" s="191" t="s">
        <v>15</v>
      </c>
      <c r="N184" s="191"/>
      <c r="O184" s="159"/>
      <c r="P184" s="191" t="s">
        <v>27</v>
      </c>
      <c r="Q184" s="191"/>
      <c r="R184" s="159"/>
      <c r="S184" s="191" t="s">
        <v>35</v>
      </c>
      <c r="T184" s="191"/>
      <c r="U184" s="159"/>
      <c r="V184" s="191" t="s">
        <v>16</v>
      </c>
      <c r="W184" s="191"/>
      <c r="X184" s="159"/>
      <c r="Y184" s="191" t="s">
        <v>68</v>
      </c>
      <c r="Z184" s="191"/>
      <c r="AA184" s="159"/>
      <c r="AB184" s="191" t="s">
        <v>34</v>
      </c>
      <c r="AC184" s="191"/>
      <c r="AD184" s="159"/>
      <c r="AE184" s="191" t="s">
        <v>17</v>
      </c>
      <c r="AF184" s="191"/>
      <c r="AG184" s="159"/>
      <c r="AH184" s="191" t="s">
        <v>18</v>
      </c>
      <c r="AI184" s="191"/>
      <c r="AJ184" s="74"/>
    </row>
    <row r="185" spans="1:36" ht="25.5" thickTop="1" thickBot="1" x14ac:dyDescent="0.25">
      <c r="A185" s="196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customHeight="1" thickTop="1" thickBot="1" x14ac:dyDescent="0.25">
      <c r="A187" s="52" t="s">
        <v>159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customHeight="1" thickTop="1" thickBot="1" x14ac:dyDescent="0.25">
      <c r="A188" s="52" t="s">
        <v>101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customHeight="1" thickTop="1" thickBot="1" x14ac:dyDescent="0.25">
      <c r="A196" s="52" t="s">
        <v>100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customHeight="1" thickTop="1" thickBot="1" x14ac:dyDescent="0.25">
      <c r="A201" s="52" t="s">
        <v>109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customHeight="1" thickTop="1" thickBot="1" x14ac:dyDescent="0.25">
      <c r="A204" s="52" t="s">
        <v>102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customHeight="1" thickTop="1" thickBot="1" x14ac:dyDescent="0.25">
      <c r="A206" s="52" t="s">
        <v>103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customHeight="1" thickTop="1" thickBot="1" x14ac:dyDescent="0.25">
      <c r="A207" s="51" t="s">
        <v>117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customHeight="1" thickTop="1" thickBot="1" x14ac:dyDescent="0.25">
      <c r="A208" s="52" t="s">
        <v>108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customHeight="1" thickTop="1" thickBot="1" x14ac:dyDescent="0.25">
      <c r="A210" s="52" t="s">
        <v>106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customHeight="1" thickTop="1" thickBot="1" x14ac:dyDescent="0.25">
      <c r="A211" s="52" t="s">
        <v>116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customHeight="1" thickTop="1" thickBot="1" x14ac:dyDescent="0.25">
      <c r="A212" s="52" t="s">
        <v>118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customHeight="1" thickTop="1" thickBot="1" x14ac:dyDescent="0.25">
      <c r="A213" s="52" t="s">
        <v>121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customHeight="1" thickTop="1" thickBot="1" x14ac:dyDescent="0.25">
      <c r="A214" s="52" t="s">
        <v>99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customHeight="1" thickTop="1" thickBot="1" x14ac:dyDescent="0.25">
      <c r="A215" s="52" t="s">
        <v>104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customHeight="1" thickTop="1" thickBot="1" x14ac:dyDescent="0.25">
      <c r="A216" s="51" t="s">
        <v>111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customHeight="1" thickTop="1" thickBot="1" x14ac:dyDescent="0.25">
      <c r="A217" s="52" t="s">
        <v>119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customHeight="1" thickTop="1" thickBot="1" x14ac:dyDescent="0.25">
      <c r="A218" s="52" t="s">
        <v>120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customHeight="1" thickTop="1" thickBot="1" x14ac:dyDescent="0.25">
      <c r="A219" s="52" t="s">
        <v>122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customHeight="1" thickTop="1" thickBot="1" x14ac:dyDescent="0.25">
      <c r="A221" s="52" t="s">
        <v>107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customHeight="1" thickTop="1" thickBot="1" x14ac:dyDescent="0.25">
      <c r="A222" s="52" t="s">
        <v>105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customHeight="1" thickTop="1" thickBot="1" x14ac:dyDescent="0.25">
      <c r="A223" s="52" t="s">
        <v>112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x14ac:dyDescent="0.2">
      <c r="A226" s="5" t="s">
        <v>38</v>
      </c>
      <c r="B226" s="190">
        <f>(C224/B227*100)</f>
        <v>31.87259348745728</v>
      </c>
      <c r="C226" s="190"/>
      <c r="D226" s="190">
        <f>(E224/D227*100)</f>
        <v>9.2735199275099628E-2</v>
      </c>
      <c r="E226" s="190"/>
      <c r="F226" s="36"/>
      <c r="G226" s="190">
        <f>(H224/G227*100)</f>
        <v>56.618860047793163</v>
      </c>
      <c r="H226" s="190"/>
      <c r="I226" s="36"/>
      <c r="J226" s="190">
        <f>(K224/J227*100)</f>
        <v>99.967447701043227</v>
      </c>
      <c r="K226" s="190"/>
      <c r="L226" s="36"/>
      <c r="M226" s="190">
        <f>(N224/M227*100)</f>
        <v>2.5612517565453992</v>
      </c>
      <c r="N226" s="190"/>
      <c r="O226" s="36"/>
      <c r="P226" s="190">
        <f>(Q224/P227*100)</f>
        <v>6.9519306974402051</v>
      </c>
      <c r="Q226" s="190"/>
      <c r="R226" s="36"/>
      <c r="S226" s="190">
        <f>(T224/S227*100)</f>
        <v>0.11863917358676403</v>
      </c>
      <c r="T226" s="190"/>
      <c r="U226" s="36"/>
      <c r="V226" s="190">
        <f>(W224/V227*100)</f>
        <v>8.6095623981391505</v>
      </c>
      <c r="W226" s="190"/>
      <c r="X226" s="36"/>
      <c r="Y226" s="190">
        <f>(Z224/Y227*100)</f>
        <v>0.51981796076685016</v>
      </c>
      <c r="Z226" s="190"/>
      <c r="AA226" s="36"/>
      <c r="AB226" s="190">
        <f>(AC224/AB227*100)</f>
        <v>100</v>
      </c>
      <c r="AC226" s="190"/>
      <c r="AD226" s="36"/>
      <c r="AE226" s="190">
        <f>(AF224/AE227*100)</f>
        <v>2.5052168233906666</v>
      </c>
      <c r="AF226" s="190"/>
      <c r="AG226" s="36"/>
      <c r="AH226" s="190">
        <f>(AI224/AH227*100)</f>
        <v>4.5087823557568445</v>
      </c>
      <c r="AI226" s="190"/>
      <c r="AJ226" s="36"/>
    </row>
    <row r="227" spans="1:36" x14ac:dyDescent="0.2">
      <c r="A227" s="5" t="s">
        <v>39</v>
      </c>
      <c r="B227" s="188">
        <f>(B224+C224)</f>
        <v>5065357793.0999985</v>
      </c>
      <c r="C227" s="189"/>
      <c r="D227" s="188">
        <f>(D224+E224)</f>
        <v>24183837.610000011</v>
      </c>
      <c r="E227" s="189"/>
      <c r="F227" s="37"/>
      <c r="G227" s="188">
        <f>(G224+H224)</f>
        <v>738772787.78999996</v>
      </c>
      <c r="H227" s="189"/>
      <c r="I227" s="37"/>
      <c r="J227" s="188">
        <f>(J224+K224)</f>
        <v>1044328237.6199999</v>
      </c>
      <c r="K227" s="189"/>
      <c r="L227" s="37"/>
      <c r="M227" s="188">
        <f>(M224+N224)</f>
        <v>54369011.809999995</v>
      </c>
      <c r="N227" s="189"/>
      <c r="O227" s="37"/>
      <c r="P227" s="188">
        <f>(P224+Q224)</f>
        <v>1281714854.1600001</v>
      </c>
      <c r="Q227" s="189"/>
      <c r="R227" s="37"/>
      <c r="S227" s="188">
        <f>(S224+T224)</f>
        <v>29791239.209999997</v>
      </c>
      <c r="T227" s="189"/>
      <c r="U227" s="37"/>
      <c r="V227" s="188">
        <f>(V224+W224)</f>
        <v>71424263.459999993</v>
      </c>
      <c r="W227" s="189"/>
      <c r="X227" s="37"/>
      <c r="Y227" s="188">
        <f>(Y224+Z224)</f>
        <v>1376917863.6000001</v>
      </c>
      <c r="Z227" s="189"/>
      <c r="AA227" s="37"/>
      <c r="AB227" s="188">
        <f>(AB224+AC224)</f>
        <v>31401461.920000002</v>
      </c>
      <c r="AC227" s="189"/>
      <c r="AD227" s="37"/>
      <c r="AE227" s="188">
        <f>(AE224+AF224)</f>
        <v>83413931.699999988</v>
      </c>
      <c r="AF227" s="189"/>
      <c r="AG227" s="37"/>
      <c r="AH227" s="188">
        <f>(AH224+AI224)</f>
        <v>329040304.21999991</v>
      </c>
      <c r="AI227" s="189"/>
      <c r="AJ227" s="37"/>
    </row>
    <row r="228" spans="1:36" x14ac:dyDescent="0.2">
      <c r="A228" s="5" t="s">
        <v>40</v>
      </c>
      <c r="B228" s="190">
        <f>SUM(D228:AI228)</f>
        <v>100.00000000000003</v>
      </c>
      <c r="C228" s="189"/>
      <c r="D228" s="190">
        <f>(D227/B227*100)</f>
        <v>0.47743592057688589</v>
      </c>
      <c r="E228" s="190"/>
      <c r="F228" s="36"/>
      <c r="G228" s="190">
        <f>(G227/B227*100)</f>
        <v>14.584809562640414</v>
      </c>
      <c r="H228" s="190"/>
      <c r="I228" s="36"/>
      <c r="J228" s="190">
        <f>(J227/B227*100)</f>
        <v>20.617067545407707</v>
      </c>
      <c r="K228" s="190"/>
      <c r="L228" s="36"/>
      <c r="M228" s="190">
        <f>(M227/B227*100)</f>
        <v>1.0733498803196322</v>
      </c>
      <c r="N228" s="190"/>
      <c r="O228" s="36"/>
      <c r="P228" s="190">
        <f>(P227/B227*100)</f>
        <v>25.30354037193473</v>
      </c>
      <c r="Q228" s="190"/>
      <c r="R228" s="36"/>
      <c r="S228" s="190">
        <f>(S227/B227*100)</f>
        <v>0.58813691799977985</v>
      </c>
      <c r="T228" s="190"/>
      <c r="U228" s="36"/>
      <c r="V228" s="190">
        <f>(V227/B227*100)</f>
        <v>1.4100536699953103</v>
      </c>
      <c r="W228" s="190"/>
      <c r="X228" s="36"/>
      <c r="Y228" s="190">
        <f>(Y227/B227*100)</f>
        <v>27.183032667023639</v>
      </c>
      <c r="Z228" s="190"/>
      <c r="AA228" s="36"/>
      <c r="AB228" s="190">
        <f>(AB227/B227*100)</f>
        <v>0.61992584142377649</v>
      </c>
      <c r="AC228" s="190"/>
      <c r="AD228" s="36"/>
      <c r="AE228" s="190">
        <f>(AE227/B227*100)</f>
        <v>1.6467530055552242</v>
      </c>
      <c r="AF228" s="190"/>
      <c r="AG228" s="36"/>
      <c r="AH228" s="190">
        <f>(AH227/B227*100)</f>
        <v>6.4958946171229357</v>
      </c>
      <c r="AI228" s="190"/>
      <c r="AJ228" s="36"/>
    </row>
    <row r="229" spans="1:36" x14ac:dyDescent="0.2">
      <c r="A229" s="112" t="s">
        <v>98</v>
      </c>
    </row>
    <row r="230" spans="1:36" x14ac:dyDescent="0.2">
      <c r="J230" s="40"/>
    </row>
    <row r="231" spans="1:36" x14ac:dyDescent="0.2">
      <c r="J231" s="40"/>
    </row>
    <row r="232" spans="1:36" x14ac:dyDescent="0.2">
      <c r="J232" s="40"/>
    </row>
    <row r="233" spans="1:36" x14ac:dyDescent="0.2">
      <c r="J233" s="40"/>
    </row>
    <row r="234" spans="1:36" x14ac:dyDescent="0.2">
      <c r="J234" s="40"/>
    </row>
    <row r="235" spans="1:36" x14ac:dyDescent="0.2">
      <c r="J235" s="40"/>
    </row>
    <row r="236" spans="1:36" x14ac:dyDescent="0.2">
      <c r="J236" s="40"/>
    </row>
    <row r="237" spans="1:36" ht="20.25" hidden="1" x14ac:dyDescent="0.3">
      <c r="A237" s="192" t="s">
        <v>42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</row>
    <row r="238" spans="1:36" hidden="1" x14ac:dyDescent="0.2">
      <c r="A238" s="193" t="s">
        <v>56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</row>
    <row r="239" spans="1:36" hidden="1" x14ac:dyDescent="0.2">
      <c r="A239" s="195" t="s">
        <v>147</v>
      </c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</row>
    <row r="240" spans="1:36" hidden="1" x14ac:dyDescent="0.2">
      <c r="A240" s="193" t="s">
        <v>115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7" t="s">
        <v>33</v>
      </c>
      <c r="B243" s="191" t="s">
        <v>0</v>
      </c>
      <c r="C243" s="191"/>
      <c r="D243" s="191" t="s">
        <v>12</v>
      </c>
      <c r="E243" s="191"/>
      <c r="F243" s="159"/>
      <c r="G243" s="191" t="s">
        <v>13</v>
      </c>
      <c r="H243" s="191"/>
      <c r="I243" s="159"/>
      <c r="J243" s="191" t="s">
        <v>14</v>
      </c>
      <c r="K243" s="191"/>
      <c r="L243" s="159"/>
      <c r="M243" s="191" t="s">
        <v>15</v>
      </c>
      <c r="N243" s="191"/>
      <c r="O243" s="159"/>
      <c r="P243" s="191" t="s">
        <v>27</v>
      </c>
      <c r="Q243" s="191"/>
      <c r="R243" s="159"/>
      <c r="S243" s="191" t="s">
        <v>35</v>
      </c>
      <c r="T243" s="191"/>
      <c r="U243" s="159"/>
      <c r="V243" s="191" t="s">
        <v>16</v>
      </c>
      <c r="W243" s="191"/>
      <c r="X243" s="159"/>
      <c r="Y243" s="191" t="s">
        <v>68</v>
      </c>
      <c r="Z243" s="191"/>
      <c r="AA243" s="159"/>
      <c r="AB243" s="191" t="s">
        <v>34</v>
      </c>
      <c r="AC243" s="191"/>
      <c r="AD243" s="159"/>
      <c r="AE243" s="191" t="s">
        <v>17</v>
      </c>
      <c r="AF243" s="191"/>
      <c r="AG243" s="159"/>
      <c r="AH243" s="191" t="s">
        <v>18</v>
      </c>
      <c r="AI243" s="191"/>
      <c r="AJ243" s="74"/>
    </row>
    <row r="244" spans="1:36" ht="29.25" hidden="1" customHeight="1" thickTop="1" thickBot="1" x14ac:dyDescent="0.25">
      <c r="A244" s="196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78">(D245+G245+J245+M245+P245+S245+V245+Y245+AB245+AE245+AH245)</f>
        <v>0</v>
      </c>
      <c r="C245" s="104">
        <f t="shared" ref="C245:C281" si="79">(E245+H245+K245+N245+Q245+T245+W245+Z245+AC245+AF245+AI245)</f>
        <v>0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9">
        <f t="shared" ref="AJ245:AJ282" si="80">AH245+AI245</f>
        <v>0</v>
      </c>
    </row>
    <row r="246" spans="1:36" ht="15.95" hidden="1" customHeight="1" thickTop="1" thickBot="1" x14ac:dyDescent="0.25">
      <c r="A246" s="52" t="s">
        <v>86</v>
      </c>
      <c r="B246" s="104">
        <f t="shared" si="78"/>
        <v>0</v>
      </c>
      <c r="C246" s="104">
        <f t="shared" si="79"/>
        <v>0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9">
        <f t="shared" si="80"/>
        <v>0</v>
      </c>
    </row>
    <row r="247" spans="1:36" ht="15.95" hidden="1" customHeight="1" thickTop="1" thickBot="1" x14ac:dyDescent="0.25">
      <c r="A247" s="52" t="s">
        <v>101</v>
      </c>
      <c r="B247" s="104">
        <f t="shared" si="78"/>
        <v>0</v>
      </c>
      <c r="C247" s="104">
        <f t="shared" si="79"/>
        <v>0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9">
        <f t="shared" si="80"/>
        <v>0</v>
      </c>
    </row>
    <row r="248" spans="1:36" ht="15.95" hidden="1" customHeight="1" thickTop="1" thickBot="1" x14ac:dyDescent="0.25">
      <c r="A248" s="52" t="s">
        <v>97</v>
      </c>
      <c r="B248" s="104">
        <f t="shared" si="78"/>
        <v>0</v>
      </c>
      <c r="C248" s="104">
        <f t="shared" si="79"/>
        <v>0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9">
        <f t="shared" si="80"/>
        <v>0</v>
      </c>
    </row>
    <row r="249" spans="1:36" ht="15.95" hidden="1" customHeight="1" thickTop="1" thickBot="1" x14ac:dyDescent="0.25">
      <c r="A249" s="52" t="s">
        <v>92</v>
      </c>
      <c r="B249" s="104">
        <f t="shared" si="78"/>
        <v>0</v>
      </c>
      <c r="C249" s="104">
        <f t="shared" si="79"/>
        <v>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9">
        <f t="shared" si="80"/>
        <v>0</v>
      </c>
    </row>
    <row r="250" spans="1:36" ht="15.95" hidden="1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9">
        <f t="shared" si="80"/>
        <v>0</v>
      </c>
    </row>
    <row r="251" spans="1:36" ht="15.95" hidden="1" customHeight="1" thickTop="1" thickBot="1" x14ac:dyDescent="0.25">
      <c r="A251" s="52" t="s">
        <v>94</v>
      </c>
      <c r="B251" s="104">
        <f t="shared" si="78"/>
        <v>0</v>
      </c>
      <c r="C251" s="104">
        <f t="shared" si="79"/>
        <v>0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9">
        <f t="shared" si="80"/>
        <v>0</v>
      </c>
    </row>
    <row r="252" spans="1:36" ht="15.95" hidden="1" customHeight="1" thickTop="1" thickBot="1" x14ac:dyDescent="0.25">
      <c r="A252" s="52" t="s">
        <v>90</v>
      </c>
      <c r="B252" s="104">
        <f t="shared" si="78"/>
        <v>0</v>
      </c>
      <c r="C252" s="104">
        <f t="shared" si="79"/>
        <v>0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9">
        <f t="shared" si="80"/>
        <v>0</v>
      </c>
    </row>
    <row r="253" spans="1:36" ht="15.95" hidden="1" customHeight="1" thickTop="1" thickBot="1" x14ac:dyDescent="0.25">
      <c r="A253" s="52" t="s">
        <v>78</v>
      </c>
      <c r="B253" s="104">
        <f t="shared" si="78"/>
        <v>0</v>
      </c>
      <c r="C253" s="104">
        <f t="shared" si="79"/>
        <v>0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9">
        <f t="shared" si="80"/>
        <v>0</v>
      </c>
    </row>
    <row r="254" spans="1:36" ht="15.95" hidden="1" customHeight="1" thickTop="1" thickBot="1" x14ac:dyDescent="0.25">
      <c r="A254" s="52" t="s">
        <v>96</v>
      </c>
      <c r="B254" s="104">
        <f t="shared" si="78"/>
        <v>0</v>
      </c>
      <c r="C254" s="104">
        <f t="shared" si="79"/>
        <v>0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9">
        <f t="shared" si="80"/>
        <v>0</v>
      </c>
    </row>
    <row r="255" spans="1:36" ht="15.95" hidden="1" customHeight="1" thickTop="1" thickBot="1" x14ac:dyDescent="0.25">
      <c r="A255" s="52" t="s">
        <v>100</v>
      </c>
      <c r="B255" s="104">
        <f t="shared" si="78"/>
        <v>0</v>
      </c>
      <c r="C255" s="104">
        <f t="shared" si="79"/>
        <v>0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9">
        <f t="shared" si="80"/>
        <v>0</v>
      </c>
    </row>
    <row r="256" spans="1:36" ht="15.95" hidden="1" customHeight="1" thickTop="1" thickBot="1" x14ac:dyDescent="0.25">
      <c r="A256" s="52" t="s">
        <v>83</v>
      </c>
      <c r="B256" s="104">
        <f t="shared" si="78"/>
        <v>0</v>
      </c>
      <c r="C256" s="104">
        <f t="shared" si="79"/>
        <v>0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9">
        <f t="shared" si="80"/>
        <v>0</v>
      </c>
    </row>
    <row r="257" spans="1:39" ht="15.95" hidden="1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9">
        <f t="shared" si="80"/>
        <v>0</v>
      </c>
    </row>
    <row r="258" spans="1:39" ht="15.95" hidden="1" customHeight="1" thickTop="1" thickBot="1" x14ac:dyDescent="0.25">
      <c r="A258" s="52" t="s">
        <v>81</v>
      </c>
      <c r="B258" s="104">
        <f t="shared" si="78"/>
        <v>0</v>
      </c>
      <c r="C258" s="104">
        <f t="shared" si="79"/>
        <v>0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9">
        <f t="shared" si="80"/>
        <v>0</v>
      </c>
    </row>
    <row r="259" spans="1:39" ht="15.95" hidden="1" customHeight="1" thickTop="1" thickBot="1" x14ac:dyDescent="0.25">
      <c r="A259" s="52" t="s">
        <v>80</v>
      </c>
      <c r="B259" s="104">
        <f t="shared" si="78"/>
        <v>0</v>
      </c>
      <c r="C259" s="104">
        <f t="shared" si="79"/>
        <v>0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9">
        <f t="shared" si="80"/>
        <v>0</v>
      </c>
      <c r="AK259" s="41"/>
    </row>
    <row r="260" spans="1:39" ht="15.95" hidden="1" customHeight="1" thickTop="1" thickBot="1" x14ac:dyDescent="0.25">
      <c r="A260" s="52" t="s">
        <v>109</v>
      </c>
      <c r="B260" s="104">
        <f t="shared" si="78"/>
        <v>0</v>
      </c>
      <c r="C260" s="104">
        <f t="shared" si="79"/>
        <v>0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9">
        <f t="shared" si="80"/>
        <v>0</v>
      </c>
    </row>
    <row r="261" spans="1:39" ht="15.95" hidden="1" customHeight="1" thickTop="1" thickBot="1" x14ac:dyDescent="0.25">
      <c r="A261" s="52" t="s">
        <v>79</v>
      </c>
      <c r="B261" s="104">
        <f t="shared" si="78"/>
        <v>0</v>
      </c>
      <c r="C261" s="104">
        <f t="shared" si="79"/>
        <v>0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9">
        <f t="shared" si="80"/>
        <v>0</v>
      </c>
    </row>
    <row r="262" spans="1:39" ht="15.95" hidden="1" customHeight="1" thickTop="1" thickBot="1" x14ac:dyDescent="0.25">
      <c r="A262" s="52" t="s">
        <v>84</v>
      </c>
      <c r="B262" s="104">
        <f t="shared" si="78"/>
        <v>0</v>
      </c>
      <c r="C262" s="104">
        <f t="shared" si="79"/>
        <v>0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9">
        <f t="shared" si="80"/>
        <v>0</v>
      </c>
      <c r="AK262" s="42"/>
    </row>
    <row r="263" spans="1:39" ht="15.95" hidden="1" customHeight="1" thickTop="1" thickBot="1" x14ac:dyDescent="0.25">
      <c r="A263" s="52" t="s">
        <v>102</v>
      </c>
      <c r="B263" s="104">
        <f t="shared" si="78"/>
        <v>0</v>
      </c>
      <c r="C263" s="104">
        <f t="shared" si="79"/>
        <v>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9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78"/>
        <v>0</v>
      </c>
      <c r="C264" s="104">
        <f t="shared" si="79"/>
        <v>0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9">
        <f t="shared" si="8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103</v>
      </c>
      <c r="B265" s="104">
        <f t="shared" si="78"/>
        <v>0</v>
      </c>
      <c r="C265" s="104">
        <f t="shared" si="79"/>
        <v>0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9">
        <f t="shared" si="80"/>
        <v>0</v>
      </c>
      <c r="AK265" s="42"/>
    </row>
    <row r="266" spans="1:39" ht="15.95" hidden="1" customHeight="1" thickTop="1" thickBot="1" x14ac:dyDescent="0.25">
      <c r="A266" s="51" t="s">
        <v>117</v>
      </c>
      <c r="B266" s="104">
        <f t="shared" si="78"/>
        <v>0</v>
      </c>
      <c r="C266" s="104">
        <f t="shared" si="79"/>
        <v>0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9">
        <f t="shared" si="80"/>
        <v>0</v>
      </c>
      <c r="AK266" s="42"/>
    </row>
    <row r="267" spans="1:39" ht="15.95" hidden="1" customHeight="1" thickTop="1" thickBot="1" x14ac:dyDescent="0.25">
      <c r="A267" s="52" t="s">
        <v>108</v>
      </c>
      <c r="B267" s="104">
        <f t="shared" si="78"/>
        <v>0</v>
      </c>
      <c r="C267" s="104">
        <f t="shared" si="79"/>
        <v>0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9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78"/>
        <v>0</v>
      </c>
      <c r="C268" s="104">
        <f t="shared" si="79"/>
        <v>0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9">
        <f t="shared" si="80"/>
        <v>0</v>
      </c>
    </row>
    <row r="269" spans="1:39" ht="15.95" hidden="1" customHeight="1" thickTop="1" thickBot="1" x14ac:dyDescent="0.25">
      <c r="A269" s="52" t="s">
        <v>106</v>
      </c>
      <c r="B269" s="104">
        <f t="shared" si="78"/>
        <v>0</v>
      </c>
      <c r="C269" s="104">
        <f t="shared" si="79"/>
        <v>0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9">
        <f t="shared" si="80"/>
        <v>0</v>
      </c>
    </row>
    <row r="270" spans="1:39" ht="15.95" hidden="1" customHeight="1" thickTop="1" thickBot="1" x14ac:dyDescent="0.25">
      <c r="A270" s="52" t="s">
        <v>116</v>
      </c>
      <c r="B270" s="104">
        <f t="shared" si="78"/>
        <v>0</v>
      </c>
      <c r="C270" s="104">
        <f t="shared" si="79"/>
        <v>0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9">
        <f t="shared" si="80"/>
        <v>0</v>
      </c>
    </row>
    <row r="271" spans="1:39" ht="15.95" hidden="1" customHeight="1" thickTop="1" thickBot="1" x14ac:dyDescent="0.25">
      <c r="A271" s="52" t="s">
        <v>118</v>
      </c>
      <c r="B271" s="104">
        <f t="shared" si="78"/>
        <v>0</v>
      </c>
      <c r="C271" s="104">
        <f t="shared" si="79"/>
        <v>0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9">
        <f t="shared" si="80"/>
        <v>0</v>
      </c>
    </row>
    <row r="272" spans="1:39" ht="15.95" hidden="1" customHeight="1" thickTop="1" thickBot="1" x14ac:dyDescent="0.25">
      <c r="A272" s="52" t="s">
        <v>121</v>
      </c>
      <c r="B272" s="104">
        <f t="shared" si="78"/>
        <v>0</v>
      </c>
      <c r="C272" s="104">
        <f t="shared" si="79"/>
        <v>0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9">
        <f t="shared" si="80"/>
        <v>0</v>
      </c>
    </row>
    <row r="273" spans="1:36" ht="15.95" hidden="1" customHeight="1" thickTop="1" thickBot="1" x14ac:dyDescent="0.25">
      <c r="A273" s="52" t="s">
        <v>99</v>
      </c>
      <c r="B273" s="104">
        <f t="shared" si="78"/>
        <v>0</v>
      </c>
      <c r="C273" s="104">
        <f t="shared" si="79"/>
        <v>0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9">
        <f t="shared" si="80"/>
        <v>0</v>
      </c>
    </row>
    <row r="274" spans="1:36" ht="15.95" hidden="1" customHeight="1" thickTop="1" thickBot="1" x14ac:dyDescent="0.25">
      <c r="A274" s="52" t="s">
        <v>104</v>
      </c>
      <c r="B274" s="104">
        <f t="shared" si="78"/>
        <v>0</v>
      </c>
      <c r="C274" s="104">
        <f t="shared" si="79"/>
        <v>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9">
        <f t="shared" si="80"/>
        <v>0</v>
      </c>
    </row>
    <row r="275" spans="1:36" ht="15.95" hidden="1" customHeight="1" thickTop="1" thickBot="1" x14ac:dyDescent="0.25">
      <c r="A275" s="51" t="s">
        <v>111</v>
      </c>
      <c r="B275" s="104">
        <f t="shared" si="78"/>
        <v>0</v>
      </c>
      <c r="C275" s="104">
        <f t="shared" si="79"/>
        <v>0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9">
        <f t="shared" si="80"/>
        <v>0</v>
      </c>
    </row>
    <row r="276" spans="1:36" ht="15.95" hidden="1" customHeight="1" thickTop="1" thickBot="1" x14ac:dyDescent="0.25">
      <c r="A276" s="52" t="s">
        <v>119</v>
      </c>
      <c r="B276" s="104">
        <f t="shared" si="78"/>
        <v>0</v>
      </c>
      <c r="C276" s="104">
        <f t="shared" si="79"/>
        <v>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9">
        <f t="shared" si="80"/>
        <v>0</v>
      </c>
    </row>
    <row r="277" spans="1:36" ht="15.95" hidden="1" customHeight="1" thickTop="1" thickBot="1" x14ac:dyDescent="0.25">
      <c r="A277" s="52" t="s">
        <v>120</v>
      </c>
      <c r="B277" s="104">
        <f t="shared" si="78"/>
        <v>0</v>
      </c>
      <c r="C277" s="104">
        <f t="shared" si="79"/>
        <v>0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9">
        <f t="shared" si="80"/>
        <v>0</v>
      </c>
    </row>
    <row r="278" spans="1:36" ht="15.95" hidden="1" customHeight="1" thickTop="1" thickBot="1" x14ac:dyDescent="0.25">
      <c r="A278" s="52" t="s">
        <v>122</v>
      </c>
      <c r="B278" s="104">
        <f t="shared" si="78"/>
        <v>0</v>
      </c>
      <c r="C278" s="104">
        <f t="shared" si="79"/>
        <v>0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9">
        <f t="shared" si="80"/>
        <v>0</v>
      </c>
    </row>
    <row r="279" spans="1:36" ht="15.95" hidden="1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9">
        <f t="shared" si="80"/>
        <v>0</v>
      </c>
    </row>
    <row r="280" spans="1:36" ht="15.95" hidden="1" customHeight="1" thickTop="1" thickBot="1" x14ac:dyDescent="0.25">
      <c r="A280" s="52" t="s">
        <v>107</v>
      </c>
      <c r="B280" s="104">
        <f t="shared" si="78"/>
        <v>0</v>
      </c>
      <c r="C280" s="104">
        <f t="shared" si="79"/>
        <v>0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9">
        <f t="shared" si="80"/>
        <v>0</v>
      </c>
    </row>
    <row r="281" spans="1:36" ht="15.95" hidden="1" customHeight="1" thickTop="1" thickBot="1" x14ac:dyDescent="0.25">
      <c r="A281" s="52" t="s">
        <v>105</v>
      </c>
      <c r="B281" s="104">
        <f t="shared" si="78"/>
        <v>0</v>
      </c>
      <c r="C281" s="104">
        <f t="shared" si="79"/>
        <v>0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9">
        <f t="shared" si="80"/>
        <v>0</v>
      </c>
    </row>
    <row r="282" spans="1:36" ht="15.95" hidden="1" customHeight="1" thickTop="1" thickBot="1" x14ac:dyDescent="0.25">
      <c r="A282" s="52" t="s">
        <v>112</v>
      </c>
      <c r="B282" s="104">
        <f>(D282+G282+J282+M282+P282+S282+V282+Y282+AB282+AE282+AH282)</f>
        <v>0</v>
      </c>
      <c r="C282" s="104">
        <f>(E282+H282+K282+N282+Q282+T282+W282+Z282+AC282+AF282+AI282)</f>
        <v>0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9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0</v>
      </c>
      <c r="C283" s="66">
        <f t="shared" ref="C283:AJ283" si="81">SUM(C245:C282)</f>
        <v>0</v>
      </c>
      <c r="D283" s="66">
        <f t="shared" si="81"/>
        <v>0</v>
      </c>
      <c r="E283" s="66">
        <f t="shared" si="81"/>
        <v>0</v>
      </c>
      <c r="F283" s="66">
        <f t="shared" si="81"/>
        <v>0</v>
      </c>
      <c r="G283" s="66">
        <f t="shared" si="81"/>
        <v>0</v>
      </c>
      <c r="H283" s="66">
        <f t="shared" si="81"/>
        <v>0</v>
      </c>
      <c r="I283" s="66">
        <f t="shared" si="81"/>
        <v>0</v>
      </c>
      <c r="J283" s="66">
        <f t="shared" si="81"/>
        <v>0</v>
      </c>
      <c r="K283" s="66">
        <f t="shared" si="81"/>
        <v>0</v>
      </c>
      <c r="L283" s="66">
        <f t="shared" si="81"/>
        <v>0</v>
      </c>
      <c r="M283" s="66">
        <f t="shared" si="81"/>
        <v>0</v>
      </c>
      <c r="N283" s="66">
        <f t="shared" si="81"/>
        <v>0</v>
      </c>
      <c r="O283" s="66">
        <f t="shared" si="81"/>
        <v>0</v>
      </c>
      <c r="P283" s="66">
        <f t="shared" si="81"/>
        <v>0</v>
      </c>
      <c r="Q283" s="66">
        <f t="shared" si="81"/>
        <v>0</v>
      </c>
      <c r="R283" s="66">
        <f t="shared" si="81"/>
        <v>0</v>
      </c>
      <c r="S283" s="66">
        <f t="shared" si="81"/>
        <v>0</v>
      </c>
      <c r="T283" s="66">
        <f t="shared" si="81"/>
        <v>0</v>
      </c>
      <c r="U283" s="66">
        <f t="shared" si="81"/>
        <v>0</v>
      </c>
      <c r="V283" s="66">
        <f t="shared" si="81"/>
        <v>0</v>
      </c>
      <c r="W283" s="66">
        <f t="shared" si="81"/>
        <v>0</v>
      </c>
      <c r="X283" s="66">
        <f t="shared" si="81"/>
        <v>0</v>
      </c>
      <c r="Y283" s="66">
        <f t="shared" si="81"/>
        <v>0</v>
      </c>
      <c r="Z283" s="66">
        <f t="shared" si="81"/>
        <v>0</v>
      </c>
      <c r="AA283" s="66">
        <f t="shared" si="81"/>
        <v>0</v>
      </c>
      <c r="AB283" s="66">
        <f t="shared" si="81"/>
        <v>0</v>
      </c>
      <c r="AC283" s="66">
        <f t="shared" si="81"/>
        <v>0</v>
      </c>
      <c r="AD283" s="66">
        <f t="shared" si="81"/>
        <v>0</v>
      </c>
      <c r="AE283" s="66">
        <f t="shared" si="81"/>
        <v>0</v>
      </c>
      <c r="AF283" s="66">
        <f t="shared" si="81"/>
        <v>0</v>
      </c>
      <c r="AG283" s="66">
        <f t="shared" si="81"/>
        <v>0</v>
      </c>
      <c r="AH283" s="66">
        <f t="shared" si="81"/>
        <v>0</v>
      </c>
      <c r="AI283" s="66">
        <f t="shared" si="81"/>
        <v>0</v>
      </c>
      <c r="AJ283" s="102">
        <f t="shared" si="81"/>
        <v>0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0" t="e">
        <f>(C283/B286*100)</f>
        <v>#DIV/0!</v>
      </c>
      <c r="C285" s="190"/>
      <c r="D285" s="190" t="e">
        <f>(E283/D286*100)</f>
        <v>#DIV/0!</v>
      </c>
      <c r="E285" s="190"/>
      <c r="F285" s="36"/>
      <c r="G285" s="190" t="e">
        <f>(H283/G286*100)</f>
        <v>#DIV/0!</v>
      </c>
      <c r="H285" s="190"/>
      <c r="I285" s="36"/>
      <c r="J285" s="190" t="e">
        <f>(K283/J286*100)</f>
        <v>#DIV/0!</v>
      </c>
      <c r="K285" s="190"/>
      <c r="L285" s="36"/>
      <c r="M285" s="190" t="e">
        <f>(N283/M286*100)</f>
        <v>#DIV/0!</v>
      </c>
      <c r="N285" s="190"/>
      <c r="O285" s="36"/>
      <c r="P285" s="190" t="e">
        <f>(Q283/P286*100)</f>
        <v>#DIV/0!</v>
      </c>
      <c r="Q285" s="190"/>
      <c r="R285" s="36"/>
      <c r="S285" s="190" t="e">
        <f>(T283/S286*100)</f>
        <v>#DIV/0!</v>
      </c>
      <c r="T285" s="190"/>
      <c r="U285" s="36"/>
      <c r="V285" s="190" t="e">
        <f>(W283/V286*100)</f>
        <v>#DIV/0!</v>
      </c>
      <c r="W285" s="190"/>
      <c r="X285" s="36"/>
      <c r="Y285" s="190" t="e">
        <f>(Z283/Y286*100)</f>
        <v>#DIV/0!</v>
      </c>
      <c r="Z285" s="190"/>
      <c r="AA285" s="36"/>
      <c r="AB285" s="190" t="e">
        <f>(AC283/AB286*100)</f>
        <v>#DIV/0!</v>
      </c>
      <c r="AC285" s="190"/>
      <c r="AD285" s="36"/>
      <c r="AE285" s="190" t="e">
        <f>(AF283/AE286*100)</f>
        <v>#DIV/0!</v>
      </c>
      <c r="AF285" s="190"/>
      <c r="AG285" s="36"/>
      <c r="AH285" s="190" t="e">
        <f>(AI283/AH286*100)</f>
        <v>#DIV/0!</v>
      </c>
      <c r="AI285" s="190"/>
      <c r="AJ285" s="36"/>
    </row>
    <row r="286" spans="1:36" hidden="1" x14ac:dyDescent="0.2">
      <c r="A286" s="5" t="s">
        <v>39</v>
      </c>
      <c r="B286" s="188">
        <f>(B283+C283)</f>
        <v>0</v>
      </c>
      <c r="C286" s="189"/>
      <c r="D286" s="188">
        <f>(D283+E283)</f>
        <v>0</v>
      </c>
      <c r="E286" s="189"/>
      <c r="F286" s="37"/>
      <c r="G286" s="188">
        <f>(G283+H283)</f>
        <v>0</v>
      </c>
      <c r="H286" s="189"/>
      <c r="I286" s="37"/>
      <c r="J286" s="188">
        <f>(J283+K283)</f>
        <v>0</v>
      </c>
      <c r="K286" s="189"/>
      <c r="L286" s="37"/>
      <c r="M286" s="188">
        <f>(M283+N283)</f>
        <v>0</v>
      </c>
      <c r="N286" s="189"/>
      <c r="O286" s="37"/>
      <c r="P286" s="188">
        <f>(P283+Q283)</f>
        <v>0</v>
      </c>
      <c r="Q286" s="189"/>
      <c r="R286" s="37"/>
      <c r="S286" s="188">
        <f>(S283+T283)</f>
        <v>0</v>
      </c>
      <c r="T286" s="189"/>
      <c r="U286" s="37"/>
      <c r="V286" s="188">
        <f>(V283+W283)</f>
        <v>0</v>
      </c>
      <c r="W286" s="189"/>
      <c r="X286" s="37"/>
      <c r="Y286" s="188">
        <f>(Y283+Z283)</f>
        <v>0</v>
      </c>
      <c r="Z286" s="189"/>
      <c r="AA286" s="37"/>
      <c r="AB286" s="188">
        <f>(AB283+AC283)</f>
        <v>0</v>
      </c>
      <c r="AC286" s="189"/>
      <c r="AD286" s="37"/>
      <c r="AE286" s="188">
        <f>(AE283+AF283)</f>
        <v>0</v>
      </c>
      <c r="AF286" s="189"/>
      <c r="AG286" s="37"/>
      <c r="AH286" s="188">
        <f>(AH283+AI283)</f>
        <v>0</v>
      </c>
      <c r="AI286" s="189"/>
      <c r="AJ286" s="37"/>
    </row>
    <row r="287" spans="1:36" hidden="1" x14ac:dyDescent="0.2">
      <c r="A287" s="5" t="s">
        <v>40</v>
      </c>
      <c r="B287" s="190" t="e">
        <f>SUM(D287:AI287)</f>
        <v>#DIV/0!</v>
      </c>
      <c r="C287" s="189"/>
      <c r="D287" s="190" t="e">
        <f>(D286/B286*100)</f>
        <v>#DIV/0!</v>
      </c>
      <c r="E287" s="190"/>
      <c r="F287" s="36"/>
      <c r="G287" s="190" t="e">
        <f>(G286/B286*100)</f>
        <v>#DIV/0!</v>
      </c>
      <c r="H287" s="190"/>
      <c r="I287" s="36"/>
      <c r="J287" s="190" t="e">
        <f>(J286/B286*100)</f>
        <v>#DIV/0!</v>
      </c>
      <c r="K287" s="190"/>
      <c r="L287" s="36"/>
      <c r="M287" s="190" t="e">
        <f>(M286/B286*100)</f>
        <v>#DIV/0!</v>
      </c>
      <c r="N287" s="190"/>
      <c r="O287" s="36"/>
      <c r="P287" s="190" t="e">
        <f>(P286/B286*100)</f>
        <v>#DIV/0!</v>
      </c>
      <c r="Q287" s="190"/>
      <c r="R287" s="36"/>
      <c r="S287" s="190" t="e">
        <f>(S286/B286*100)</f>
        <v>#DIV/0!</v>
      </c>
      <c r="T287" s="190"/>
      <c r="U287" s="36"/>
      <c r="V287" s="190" t="e">
        <f>(V286/B286*100)</f>
        <v>#DIV/0!</v>
      </c>
      <c r="W287" s="190"/>
      <c r="X287" s="36"/>
      <c r="Y287" s="190" t="e">
        <f>(Y286/B286*100)</f>
        <v>#DIV/0!</v>
      </c>
      <c r="Z287" s="190"/>
      <c r="AA287" s="36"/>
      <c r="AB287" s="190" t="e">
        <f>(AB286/B286*100)</f>
        <v>#DIV/0!</v>
      </c>
      <c r="AC287" s="190"/>
      <c r="AD287" s="36"/>
      <c r="AE287" s="190" t="e">
        <f>(AE286/B286*100)</f>
        <v>#DIV/0!</v>
      </c>
      <c r="AF287" s="190"/>
      <c r="AG287" s="36"/>
      <c r="AH287" s="190" t="e">
        <f>(AH286/B286*100)</f>
        <v>#DIV/0!</v>
      </c>
      <c r="AI287" s="190"/>
      <c r="AJ287" s="36"/>
    </row>
    <row r="288" spans="1:36" hidden="1" x14ac:dyDescent="0.2">
      <c r="A288" s="112" t="s">
        <v>98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2" t="s">
        <v>42</v>
      </c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</row>
    <row r="296" spans="1:36" hidden="1" x14ac:dyDescent="0.2">
      <c r="A296" s="193" t="s">
        <v>56</v>
      </c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</row>
    <row r="297" spans="1:36" hidden="1" x14ac:dyDescent="0.2">
      <c r="A297" s="194" t="s">
        <v>148</v>
      </c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/>
      <c r="AG297" s="195"/>
      <c r="AH297" s="195"/>
      <c r="AI297" s="195"/>
    </row>
    <row r="298" spans="1:36" hidden="1" x14ac:dyDescent="0.2">
      <c r="A298" s="193" t="s">
        <v>115</v>
      </c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15" hidden="1" customHeight="1" thickTop="1" thickBot="1" x14ac:dyDescent="0.25">
      <c r="A301" s="187" t="s">
        <v>33</v>
      </c>
      <c r="B301" s="191" t="s">
        <v>0</v>
      </c>
      <c r="C301" s="191"/>
      <c r="D301" s="191" t="s">
        <v>12</v>
      </c>
      <c r="E301" s="191"/>
      <c r="F301" s="159"/>
      <c r="G301" s="191" t="s">
        <v>13</v>
      </c>
      <c r="H301" s="191"/>
      <c r="I301" s="159"/>
      <c r="J301" s="191" t="s">
        <v>14</v>
      </c>
      <c r="K301" s="191"/>
      <c r="L301" s="159"/>
      <c r="M301" s="191" t="s">
        <v>15</v>
      </c>
      <c r="N301" s="191"/>
      <c r="O301" s="159"/>
      <c r="P301" s="191" t="s">
        <v>27</v>
      </c>
      <c r="Q301" s="191"/>
      <c r="R301" s="159"/>
      <c r="S301" s="191" t="s">
        <v>35</v>
      </c>
      <c r="T301" s="191"/>
      <c r="U301" s="159"/>
      <c r="V301" s="191" t="s">
        <v>16</v>
      </c>
      <c r="W301" s="191"/>
      <c r="X301" s="159"/>
      <c r="Y301" s="191" t="s">
        <v>68</v>
      </c>
      <c r="Z301" s="191"/>
      <c r="AA301" s="159"/>
      <c r="AB301" s="191" t="s">
        <v>34</v>
      </c>
      <c r="AC301" s="191"/>
      <c r="AD301" s="159"/>
      <c r="AE301" s="191" t="s">
        <v>17</v>
      </c>
      <c r="AF301" s="191"/>
      <c r="AG301" s="159"/>
      <c r="AH301" s="191" t="s">
        <v>18</v>
      </c>
      <c r="AI301" s="191"/>
      <c r="AJ301" s="74"/>
    </row>
    <row r="302" spans="1:36" ht="25.5" hidden="1" thickTop="1" thickBot="1" x14ac:dyDescent="0.25">
      <c r="A302" s="196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82">(D303+G303+J303+M303+P303+S303+V303+Y303+AB303+AE303+AH303)</f>
        <v>0</v>
      </c>
      <c r="C303" s="104">
        <f t="shared" ref="C303:C331" si="83">(E303+H303+K303+N303+Q303+T303+W303+Z303+AC303+AF303+AI303)</f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ref="AJ303:AJ340" si="84">AH303+AI303</f>
        <v>0</v>
      </c>
    </row>
    <row r="304" spans="1:36" ht="15.95" hidden="1" customHeight="1" thickTop="1" thickBot="1" x14ac:dyDescent="0.25">
      <c r="A304" s="52" t="s">
        <v>86</v>
      </c>
      <c r="B304" s="104">
        <f t="shared" si="82"/>
        <v>0</v>
      </c>
      <c r="C304" s="104">
        <f t="shared" si="83"/>
        <v>0</v>
      </c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84"/>
        <v>0</v>
      </c>
    </row>
    <row r="305" spans="1:36" ht="15.95" hidden="1" customHeight="1" thickTop="1" thickBot="1" x14ac:dyDescent="0.25">
      <c r="A305" s="52" t="s">
        <v>101</v>
      </c>
      <c r="B305" s="104">
        <f t="shared" si="82"/>
        <v>0</v>
      </c>
      <c r="C305" s="104">
        <f t="shared" si="83"/>
        <v>0</v>
      </c>
      <c r="D305" s="103"/>
      <c r="E305" s="103"/>
      <c r="F305" s="103"/>
      <c r="G305" s="103"/>
      <c r="H305" s="103"/>
      <c r="I305" s="103"/>
      <c r="J305" s="148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9">
        <f t="shared" si="84"/>
        <v>0</v>
      </c>
    </row>
    <row r="306" spans="1:36" ht="15.95" hidden="1" customHeight="1" thickTop="1" thickBot="1" x14ac:dyDescent="0.25">
      <c r="A306" s="52" t="s">
        <v>97</v>
      </c>
      <c r="B306" s="104">
        <f t="shared" si="82"/>
        <v>0</v>
      </c>
      <c r="C306" s="104">
        <f t="shared" si="8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10"/>
      <c r="AC306" s="103"/>
      <c r="AD306" s="103"/>
      <c r="AE306" s="103"/>
      <c r="AF306" s="103"/>
      <c r="AG306" s="103"/>
      <c r="AH306" s="103"/>
      <c r="AI306" s="103"/>
      <c r="AJ306" s="109">
        <f t="shared" si="84"/>
        <v>0</v>
      </c>
    </row>
    <row r="307" spans="1:36" ht="15.95" hidden="1" customHeight="1" thickTop="1" thickBot="1" x14ac:dyDescent="0.25">
      <c r="A307" s="52" t="s">
        <v>92</v>
      </c>
      <c r="B307" s="104">
        <f t="shared" si="82"/>
        <v>0</v>
      </c>
      <c r="C307" s="104">
        <f t="shared" si="8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11"/>
      <c r="AJ307" s="109">
        <f t="shared" si="84"/>
        <v>0</v>
      </c>
    </row>
    <row r="308" spans="1:36" ht="15.95" hidden="1" customHeight="1" thickTop="1" thickBot="1" x14ac:dyDescent="0.25">
      <c r="A308" s="52" t="s">
        <v>89</v>
      </c>
      <c r="B308" s="104">
        <f t="shared" si="82"/>
        <v>0</v>
      </c>
      <c r="C308" s="104">
        <f t="shared" si="8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84"/>
        <v>0</v>
      </c>
    </row>
    <row r="309" spans="1:36" ht="15.95" hidden="1" customHeight="1" thickTop="1" thickBot="1" x14ac:dyDescent="0.25">
      <c r="A309" s="52" t="s">
        <v>94</v>
      </c>
      <c r="B309" s="104">
        <f t="shared" si="82"/>
        <v>0</v>
      </c>
      <c r="C309" s="104">
        <f t="shared" si="8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84"/>
        <v>0</v>
      </c>
    </row>
    <row r="310" spans="1:36" ht="15.95" hidden="1" customHeight="1" thickTop="1" thickBot="1" x14ac:dyDescent="0.25">
      <c r="A310" s="52" t="s">
        <v>90</v>
      </c>
      <c r="B310" s="104">
        <f t="shared" si="82"/>
        <v>0</v>
      </c>
      <c r="C310" s="104">
        <f t="shared" si="83"/>
        <v>0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84"/>
        <v>0</v>
      </c>
    </row>
    <row r="311" spans="1:36" ht="15.95" hidden="1" customHeight="1" thickTop="1" thickBot="1" x14ac:dyDescent="0.25">
      <c r="A311" s="52" t="s">
        <v>78</v>
      </c>
      <c r="B311" s="104">
        <f t="shared" si="82"/>
        <v>0</v>
      </c>
      <c r="C311" s="104">
        <f t="shared" si="83"/>
        <v>0</v>
      </c>
      <c r="D311" s="103"/>
      <c r="E311" s="148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48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84"/>
        <v>0</v>
      </c>
    </row>
    <row r="312" spans="1:36" ht="15.95" hidden="1" customHeight="1" thickTop="1" thickBot="1" x14ac:dyDescent="0.25">
      <c r="A312" s="52" t="s">
        <v>96</v>
      </c>
      <c r="B312" s="104">
        <f t="shared" si="82"/>
        <v>0</v>
      </c>
      <c r="C312" s="104">
        <f t="shared" si="8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84"/>
        <v>0</v>
      </c>
    </row>
    <row r="313" spans="1:36" ht="15.95" hidden="1" customHeight="1" thickTop="1" thickBot="1" x14ac:dyDescent="0.25">
      <c r="A313" s="52" t="s">
        <v>100</v>
      </c>
      <c r="B313" s="104">
        <f t="shared" si="82"/>
        <v>0</v>
      </c>
      <c r="C313" s="104">
        <f t="shared" si="8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84"/>
        <v>0</v>
      </c>
    </row>
    <row r="314" spans="1:36" ht="15.95" hidden="1" customHeight="1" thickTop="1" thickBot="1" x14ac:dyDescent="0.25">
      <c r="A314" s="52" t="s">
        <v>83</v>
      </c>
      <c r="B314" s="104">
        <f t="shared" si="82"/>
        <v>0</v>
      </c>
      <c r="C314" s="104">
        <f t="shared" si="8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84"/>
        <v>0</v>
      </c>
    </row>
    <row r="315" spans="1:36" ht="15.95" hidden="1" customHeight="1" thickTop="1" thickBot="1" x14ac:dyDescent="0.25">
      <c r="A315" s="52" t="s">
        <v>85</v>
      </c>
      <c r="B315" s="104">
        <f t="shared" si="82"/>
        <v>0</v>
      </c>
      <c r="C315" s="104">
        <f t="shared" si="8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84"/>
        <v>0</v>
      </c>
    </row>
    <row r="316" spans="1:36" ht="15.95" hidden="1" customHeight="1" thickTop="1" thickBot="1" x14ac:dyDescent="0.25">
      <c r="A316" s="52" t="s">
        <v>81</v>
      </c>
      <c r="B316" s="104">
        <f t="shared" si="82"/>
        <v>0</v>
      </c>
      <c r="C316" s="104">
        <f t="shared" si="8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84"/>
        <v>0</v>
      </c>
    </row>
    <row r="317" spans="1:36" ht="15.95" hidden="1" customHeight="1" thickTop="1" thickBot="1" x14ac:dyDescent="0.25">
      <c r="A317" s="52" t="s">
        <v>80</v>
      </c>
      <c r="B317" s="104">
        <f t="shared" si="82"/>
        <v>0</v>
      </c>
      <c r="C317" s="104">
        <f t="shared" si="8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84"/>
        <v>0</v>
      </c>
    </row>
    <row r="318" spans="1:36" ht="15.95" hidden="1" customHeight="1" thickTop="1" thickBot="1" x14ac:dyDescent="0.25">
      <c r="A318" s="52" t="s">
        <v>109</v>
      </c>
      <c r="B318" s="104">
        <f t="shared" si="82"/>
        <v>0</v>
      </c>
      <c r="C318" s="104">
        <f t="shared" si="8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84"/>
        <v>0</v>
      </c>
    </row>
    <row r="319" spans="1:36" ht="15.95" hidden="1" customHeight="1" thickTop="1" thickBot="1" x14ac:dyDescent="0.25">
      <c r="A319" s="52" t="s">
        <v>79</v>
      </c>
      <c r="B319" s="104">
        <f t="shared" si="82"/>
        <v>0</v>
      </c>
      <c r="C319" s="104">
        <f t="shared" si="8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84"/>
        <v>0</v>
      </c>
    </row>
    <row r="320" spans="1:36" ht="15.95" hidden="1" customHeight="1" thickTop="1" thickBot="1" x14ac:dyDescent="0.25">
      <c r="A320" s="52" t="s">
        <v>84</v>
      </c>
      <c r="B320" s="104">
        <f t="shared" si="82"/>
        <v>0</v>
      </c>
      <c r="C320" s="104">
        <f t="shared" si="8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84"/>
        <v>0</v>
      </c>
    </row>
    <row r="321" spans="1:36" ht="15.95" hidden="1" customHeight="1" thickTop="1" thickBot="1" x14ac:dyDescent="0.25">
      <c r="A321" s="52" t="s">
        <v>102</v>
      </c>
      <c r="B321" s="104">
        <f t="shared" si="82"/>
        <v>0</v>
      </c>
      <c r="C321" s="104">
        <f t="shared" si="8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84"/>
        <v>0</v>
      </c>
    </row>
    <row r="322" spans="1:36" ht="15.95" hidden="1" customHeight="1" thickTop="1" thickBot="1" x14ac:dyDescent="0.25">
      <c r="A322" s="52" t="s">
        <v>93</v>
      </c>
      <c r="B322" s="104">
        <f t="shared" si="82"/>
        <v>0</v>
      </c>
      <c r="C322" s="104">
        <f t="shared" si="8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84"/>
        <v>0</v>
      </c>
    </row>
    <row r="323" spans="1:36" ht="15.95" hidden="1" customHeight="1" thickTop="1" thickBot="1" x14ac:dyDescent="0.25">
      <c r="A323" s="52" t="s">
        <v>103</v>
      </c>
      <c r="B323" s="104">
        <f t="shared" si="82"/>
        <v>0</v>
      </c>
      <c r="C323" s="104">
        <f t="shared" si="8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84"/>
        <v>0</v>
      </c>
    </row>
    <row r="324" spans="1:36" ht="15.95" hidden="1" customHeight="1" thickTop="1" thickBot="1" x14ac:dyDescent="0.25">
      <c r="A324" s="51" t="s">
        <v>117</v>
      </c>
      <c r="B324" s="104">
        <f t="shared" si="82"/>
        <v>0</v>
      </c>
      <c r="C324" s="104">
        <f t="shared" si="8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84"/>
        <v>0</v>
      </c>
    </row>
    <row r="325" spans="1:36" ht="15.95" hidden="1" customHeight="1" thickTop="1" thickBot="1" x14ac:dyDescent="0.25">
      <c r="A325" s="52" t="s">
        <v>108</v>
      </c>
      <c r="B325" s="104">
        <f t="shared" si="82"/>
        <v>0</v>
      </c>
      <c r="C325" s="104">
        <f t="shared" si="8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84"/>
        <v>0</v>
      </c>
    </row>
    <row r="326" spans="1:36" ht="15.95" hidden="1" customHeight="1" thickTop="1" thickBot="1" x14ac:dyDescent="0.25">
      <c r="A326" s="52" t="s">
        <v>82</v>
      </c>
      <c r="B326" s="104">
        <f t="shared" si="82"/>
        <v>0</v>
      </c>
      <c r="C326" s="104">
        <f t="shared" si="8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84"/>
        <v>0</v>
      </c>
    </row>
    <row r="327" spans="1:36" ht="15.95" hidden="1" customHeight="1" thickTop="1" thickBot="1" x14ac:dyDescent="0.25">
      <c r="A327" s="52" t="s">
        <v>106</v>
      </c>
      <c r="B327" s="104">
        <f t="shared" si="82"/>
        <v>0</v>
      </c>
      <c r="C327" s="104">
        <f t="shared" si="8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84"/>
        <v>0</v>
      </c>
    </row>
    <row r="328" spans="1:36" ht="15.95" hidden="1" customHeight="1" thickTop="1" thickBot="1" x14ac:dyDescent="0.25">
      <c r="A328" s="52" t="s">
        <v>116</v>
      </c>
      <c r="B328" s="104">
        <f t="shared" si="82"/>
        <v>0</v>
      </c>
      <c r="C328" s="104">
        <f t="shared" si="8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84"/>
        <v>0</v>
      </c>
    </row>
    <row r="329" spans="1:36" ht="15.95" hidden="1" customHeight="1" thickTop="1" thickBot="1" x14ac:dyDescent="0.25">
      <c r="A329" s="52" t="s">
        <v>118</v>
      </c>
      <c r="B329" s="104">
        <f t="shared" si="82"/>
        <v>0</v>
      </c>
      <c r="C329" s="104">
        <f t="shared" si="8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84"/>
        <v>0</v>
      </c>
    </row>
    <row r="330" spans="1:36" ht="15.95" hidden="1" customHeight="1" thickTop="1" thickBot="1" x14ac:dyDescent="0.25">
      <c r="A330" s="52" t="s">
        <v>121</v>
      </c>
      <c r="B330" s="104">
        <f t="shared" si="82"/>
        <v>0</v>
      </c>
      <c r="C330" s="104">
        <f t="shared" si="8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84"/>
        <v>0</v>
      </c>
    </row>
    <row r="331" spans="1:36" ht="15.95" hidden="1" customHeight="1" thickTop="1" thickBot="1" x14ac:dyDescent="0.25">
      <c r="A331" s="52" t="s">
        <v>99</v>
      </c>
      <c r="B331" s="104">
        <f t="shared" si="82"/>
        <v>0</v>
      </c>
      <c r="C331" s="104">
        <f t="shared" si="83"/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84"/>
        <v>0</v>
      </c>
    </row>
    <row r="332" spans="1:36" ht="15.95" hidden="1" customHeight="1" thickTop="1" thickBot="1" x14ac:dyDescent="0.25">
      <c r="A332" s="52" t="s">
        <v>104</v>
      </c>
      <c r="B332" s="104">
        <f t="shared" ref="B332:B339" si="85">(D332+G332+J332+M332+P332+S332+V332+Y332+AB332+AE332+AH332)</f>
        <v>0</v>
      </c>
      <c r="C332" s="104"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84"/>
        <v>0</v>
      </c>
    </row>
    <row r="333" spans="1:36" ht="15.95" hidden="1" customHeight="1" thickTop="1" thickBot="1" x14ac:dyDescent="0.25">
      <c r="A333" s="51" t="s">
        <v>111</v>
      </c>
      <c r="B333" s="104">
        <f>(D333+G333+J333+M333+P333+S333+V333+Y333+AB333+AE333+AH333)</f>
        <v>0</v>
      </c>
      <c r="C333" s="104">
        <f t="shared" ref="C333:C339" si="86">(E333+H333+K333+N333+Q333+T333+W333+Z333+AC333+AF333+AI333)</f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84"/>
        <v>0</v>
      </c>
    </row>
    <row r="334" spans="1:36" ht="15.95" hidden="1" customHeight="1" thickTop="1" thickBot="1" x14ac:dyDescent="0.25">
      <c r="A334" s="52" t="s">
        <v>119</v>
      </c>
      <c r="B334" s="104">
        <f t="shared" si="85"/>
        <v>0</v>
      </c>
      <c r="C334" s="104">
        <f t="shared" si="8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84"/>
        <v>0</v>
      </c>
    </row>
    <row r="335" spans="1:36" ht="15.95" hidden="1" customHeight="1" thickTop="1" thickBot="1" x14ac:dyDescent="0.25">
      <c r="A335" s="52" t="s">
        <v>120</v>
      </c>
      <c r="B335" s="104">
        <f t="shared" si="85"/>
        <v>0</v>
      </c>
      <c r="C335" s="104">
        <f t="shared" si="8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84"/>
        <v>0</v>
      </c>
    </row>
    <row r="336" spans="1:36" ht="15.95" hidden="1" customHeight="1" thickTop="1" thickBot="1" x14ac:dyDescent="0.25">
      <c r="A336" s="52" t="s">
        <v>122</v>
      </c>
      <c r="B336" s="104">
        <f t="shared" si="85"/>
        <v>0</v>
      </c>
      <c r="C336" s="104">
        <f t="shared" si="8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84"/>
        <v>0</v>
      </c>
    </row>
    <row r="337" spans="1:36" ht="15.95" hidden="1" customHeight="1" thickTop="1" thickBot="1" x14ac:dyDescent="0.25">
      <c r="A337" s="52" t="s">
        <v>88</v>
      </c>
      <c r="B337" s="104">
        <f t="shared" si="85"/>
        <v>0</v>
      </c>
      <c r="C337" s="104">
        <f t="shared" si="8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84"/>
        <v>0</v>
      </c>
    </row>
    <row r="338" spans="1:36" ht="15.95" hidden="1" customHeight="1" thickTop="1" thickBot="1" x14ac:dyDescent="0.25">
      <c r="A338" s="52" t="s">
        <v>107</v>
      </c>
      <c r="B338" s="104">
        <f t="shared" si="85"/>
        <v>0</v>
      </c>
      <c r="C338" s="104">
        <f t="shared" si="8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84"/>
        <v>0</v>
      </c>
    </row>
    <row r="339" spans="1:36" ht="15.95" hidden="1" customHeight="1" thickTop="1" thickBot="1" x14ac:dyDescent="0.25">
      <c r="A339" s="52" t="s">
        <v>105</v>
      </c>
      <c r="B339" s="104">
        <f t="shared" si="85"/>
        <v>0</v>
      </c>
      <c r="C339" s="104">
        <f t="shared" si="86"/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84"/>
        <v>0</v>
      </c>
    </row>
    <row r="340" spans="1:36" ht="15.95" hidden="1" customHeight="1" thickTop="1" thickBot="1" x14ac:dyDescent="0.25">
      <c r="A340" s="52" t="s">
        <v>112</v>
      </c>
      <c r="B340" s="104">
        <f>(D340+G340+J340+M340+P340+S340+V340+Y340+AB340+AE340+AH340)</f>
        <v>0</v>
      </c>
      <c r="C340" s="104">
        <f>(E340+H340+K340+N340+Q340+T340+W340+Z340+AC340+AF340+AI340)</f>
        <v>0</v>
      </c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9">
        <f t="shared" si="84"/>
        <v>0</v>
      </c>
    </row>
    <row r="341" spans="1:36" ht="14.25" hidden="1" thickTop="1" thickBot="1" x14ac:dyDescent="0.25">
      <c r="A341" s="55" t="s">
        <v>19</v>
      </c>
      <c r="B341" s="66">
        <f>SUM(B303:B340)</f>
        <v>0</v>
      </c>
      <c r="C341" s="66">
        <f t="shared" ref="C341:AJ341" si="87">SUM(C303:C340)</f>
        <v>0</v>
      </c>
      <c r="D341" s="66">
        <f t="shared" si="87"/>
        <v>0</v>
      </c>
      <c r="E341" s="66">
        <f t="shared" si="87"/>
        <v>0</v>
      </c>
      <c r="F341" s="66">
        <f t="shared" si="87"/>
        <v>0</v>
      </c>
      <c r="G341" s="66">
        <f t="shared" si="87"/>
        <v>0</v>
      </c>
      <c r="H341" s="66">
        <f t="shared" si="87"/>
        <v>0</v>
      </c>
      <c r="I341" s="66">
        <f t="shared" si="87"/>
        <v>0</v>
      </c>
      <c r="J341" s="66">
        <f t="shared" si="87"/>
        <v>0</v>
      </c>
      <c r="K341" s="66">
        <f t="shared" si="87"/>
        <v>0</v>
      </c>
      <c r="L341" s="66">
        <f t="shared" si="87"/>
        <v>0</v>
      </c>
      <c r="M341" s="66">
        <f t="shared" si="87"/>
        <v>0</v>
      </c>
      <c r="N341" s="66">
        <f t="shared" si="87"/>
        <v>0</v>
      </c>
      <c r="O341" s="66">
        <f t="shared" si="87"/>
        <v>0</v>
      </c>
      <c r="P341" s="66">
        <f t="shared" si="87"/>
        <v>0</v>
      </c>
      <c r="Q341" s="66">
        <f t="shared" si="87"/>
        <v>0</v>
      </c>
      <c r="R341" s="66">
        <f t="shared" si="87"/>
        <v>0</v>
      </c>
      <c r="S341" s="66">
        <f t="shared" si="87"/>
        <v>0</v>
      </c>
      <c r="T341" s="66">
        <f t="shared" si="87"/>
        <v>0</v>
      </c>
      <c r="U341" s="66">
        <f t="shared" si="87"/>
        <v>0</v>
      </c>
      <c r="V341" s="66">
        <f t="shared" si="87"/>
        <v>0</v>
      </c>
      <c r="W341" s="66">
        <f t="shared" si="87"/>
        <v>0</v>
      </c>
      <c r="X341" s="66">
        <f t="shared" si="87"/>
        <v>0</v>
      </c>
      <c r="Y341" s="66">
        <f t="shared" si="87"/>
        <v>0</v>
      </c>
      <c r="Z341" s="66">
        <f t="shared" si="87"/>
        <v>0</v>
      </c>
      <c r="AA341" s="66">
        <f t="shared" si="87"/>
        <v>0</v>
      </c>
      <c r="AB341" s="66">
        <f t="shared" si="87"/>
        <v>0</v>
      </c>
      <c r="AC341" s="66">
        <f t="shared" si="87"/>
        <v>0</v>
      </c>
      <c r="AD341" s="66">
        <f t="shared" si="87"/>
        <v>0</v>
      </c>
      <c r="AE341" s="66">
        <f t="shared" si="87"/>
        <v>0</v>
      </c>
      <c r="AF341" s="66">
        <f t="shared" si="87"/>
        <v>0</v>
      </c>
      <c r="AG341" s="66">
        <f t="shared" si="87"/>
        <v>0</v>
      </c>
      <c r="AH341" s="66">
        <f t="shared" si="87"/>
        <v>0</v>
      </c>
      <c r="AI341" s="66">
        <f t="shared" si="87"/>
        <v>0</v>
      </c>
      <c r="AJ341" s="102">
        <f t="shared" si="87"/>
        <v>0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0" t="e">
        <f>(C341/B344*100)</f>
        <v>#DIV/0!</v>
      </c>
      <c r="C343" s="190"/>
      <c r="D343" s="190" t="e">
        <f>(E341/D344*100)</f>
        <v>#DIV/0!</v>
      </c>
      <c r="E343" s="190"/>
      <c r="F343" s="36"/>
      <c r="G343" s="190" t="e">
        <f>(H341/G344*100)</f>
        <v>#DIV/0!</v>
      </c>
      <c r="H343" s="190"/>
      <c r="I343" s="36"/>
      <c r="J343" s="190" t="e">
        <f>(K341/J344*100)</f>
        <v>#DIV/0!</v>
      </c>
      <c r="K343" s="190"/>
      <c r="L343" s="36"/>
      <c r="M343" s="190" t="e">
        <f>(N341/M344*100)</f>
        <v>#DIV/0!</v>
      </c>
      <c r="N343" s="190"/>
      <c r="O343" s="36"/>
      <c r="P343" s="190" t="e">
        <f>(Q341/P344*100)</f>
        <v>#DIV/0!</v>
      </c>
      <c r="Q343" s="190"/>
      <c r="R343" s="36"/>
      <c r="S343" s="190" t="e">
        <f>(T341/S344*100)</f>
        <v>#DIV/0!</v>
      </c>
      <c r="T343" s="190"/>
      <c r="U343" s="36"/>
      <c r="V343" s="190" t="e">
        <f>(W341/V344*100)</f>
        <v>#DIV/0!</v>
      </c>
      <c r="W343" s="190"/>
      <c r="X343" s="36"/>
      <c r="Y343" s="190" t="e">
        <f>(Z341/Y344*100)</f>
        <v>#DIV/0!</v>
      </c>
      <c r="Z343" s="190"/>
      <c r="AA343" s="36"/>
      <c r="AB343" s="190" t="e">
        <f>(AC341/AB344*100)</f>
        <v>#DIV/0!</v>
      </c>
      <c r="AC343" s="190"/>
      <c r="AD343" s="36"/>
      <c r="AE343" s="190" t="e">
        <f>(AF341/AE344*100)</f>
        <v>#DIV/0!</v>
      </c>
      <c r="AF343" s="190"/>
      <c r="AG343" s="36"/>
      <c r="AH343" s="190" t="e">
        <f>(AI341/AH344*100)</f>
        <v>#DIV/0!</v>
      </c>
      <c r="AI343" s="190"/>
      <c r="AJ343" s="36"/>
    </row>
    <row r="344" spans="1:36" hidden="1" x14ac:dyDescent="0.2">
      <c r="A344" s="5" t="s">
        <v>39</v>
      </c>
      <c r="B344" s="188">
        <f>(B341+C341)</f>
        <v>0</v>
      </c>
      <c r="C344" s="189"/>
      <c r="D344" s="188">
        <f>(D341+E341)</f>
        <v>0</v>
      </c>
      <c r="E344" s="189"/>
      <c r="F344" s="37"/>
      <c r="G344" s="188">
        <f>(G341+H341)</f>
        <v>0</v>
      </c>
      <c r="H344" s="189"/>
      <c r="I344" s="37"/>
      <c r="J344" s="188">
        <f>(J341+K341)</f>
        <v>0</v>
      </c>
      <c r="K344" s="189"/>
      <c r="L344" s="37"/>
      <c r="M344" s="188">
        <f>(M341+N341)</f>
        <v>0</v>
      </c>
      <c r="N344" s="189"/>
      <c r="O344" s="37"/>
      <c r="P344" s="188">
        <f>(P341+Q341)</f>
        <v>0</v>
      </c>
      <c r="Q344" s="189"/>
      <c r="R344" s="37"/>
      <c r="S344" s="188">
        <f>(S341+T341)</f>
        <v>0</v>
      </c>
      <c r="T344" s="189"/>
      <c r="U344" s="37"/>
      <c r="V344" s="188">
        <f>(V341+W341)</f>
        <v>0</v>
      </c>
      <c r="W344" s="189"/>
      <c r="X344" s="37"/>
      <c r="Y344" s="188">
        <f>(Y341+Z341)</f>
        <v>0</v>
      </c>
      <c r="Z344" s="189"/>
      <c r="AA344" s="37"/>
      <c r="AB344" s="188">
        <f>(AB341+AC341)</f>
        <v>0</v>
      </c>
      <c r="AC344" s="189"/>
      <c r="AD344" s="37"/>
      <c r="AE344" s="188">
        <f>(AE341+AF341)</f>
        <v>0</v>
      </c>
      <c r="AF344" s="189"/>
      <c r="AG344" s="37"/>
      <c r="AH344" s="188">
        <f>(AH341+AI341)</f>
        <v>0</v>
      </c>
      <c r="AI344" s="189"/>
      <c r="AJ344" s="37"/>
    </row>
    <row r="345" spans="1:36" hidden="1" x14ac:dyDescent="0.2">
      <c r="A345" s="5" t="s">
        <v>40</v>
      </c>
      <c r="B345" s="190" t="e">
        <f>SUM(D345:AI345)</f>
        <v>#DIV/0!</v>
      </c>
      <c r="C345" s="189"/>
      <c r="D345" s="190" t="e">
        <f>(D344/B344*100)</f>
        <v>#DIV/0!</v>
      </c>
      <c r="E345" s="190"/>
      <c r="F345" s="36"/>
      <c r="G345" s="190" t="e">
        <f>(G344/B344*100)</f>
        <v>#DIV/0!</v>
      </c>
      <c r="H345" s="190"/>
      <c r="I345" s="36"/>
      <c r="J345" s="190" t="e">
        <f>(J344/B344*100)</f>
        <v>#DIV/0!</v>
      </c>
      <c r="K345" s="190"/>
      <c r="L345" s="36"/>
      <c r="M345" s="190" t="e">
        <f>(M344/B344*100)</f>
        <v>#DIV/0!</v>
      </c>
      <c r="N345" s="190"/>
      <c r="O345" s="36"/>
      <c r="P345" s="190" t="e">
        <f>(P344/B344*100)</f>
        <v>#DIV/0!</v>
      </c>
      <c r="Q345" s="190"/>
      <c r="R345" s="36"/>
      <c r="S345" s="190" t="e">
        <f>(S344/B344*100)</f>
        <v>#DIV/0!</v>
      </c>
      <c r="T345" s="190"/>
      <c r="U345" s="36"/>
      <c r="V345" s="190" t="e">
        <f>(V344/B344*100)</f>
        <v>#DIV/0!</v>
      </c>
      <c r="W345" s="190"/>
      <c r="X345" s="36"/>
      <c r="Y345" s="190" t="e">
        <f>(Y344/B344*100)</f>
        <v>#DIV/0!</v>
      </c>
      <c r="Z345" s="190"/>
      <c r="AA345" s="36"/>
      <c r="AB345" s="190" t="e">
        <f>(AB344/B344*100)</f>
        <v>#DIV/0!</v>
      </c>
      <c r="AC345" s="190"/>
      <c r="AD345" s="36"/>
      <c r="AE345" s="190" t="e">
        <f>(AE344/B344*100)</f>
        <v>#DIV/0!</v>
      </c>
      <c r="AF345" s="190"/>
      <c r="AG345" s="36"/>
      <c r="AH345" s="190" t="e">
        <f>(AH344/B344*100)</f>
        <v>#DIV/0!</v>
      </c>
      <c r="AI345" s="190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2" t="s">
        <v>42</v>
      </c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</row>
    <row r="356" spans="1:37" hidden="1" x14ac:dyDescent="0.2">
      <c r="A356" s="193" t="s">
        <v>56</v>
      </c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</row>
    <row r="357" spans="1:37" hidden="1" x14ac:dyDescent="0.2">
      <c r="A357" s="194" t="s">
        <v>149</v>
      </c>
      <c r="B357" s="195"/>
      <c r="C357" s="195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95"/>
      <c r="AA357" s="195"/>
      <c r="AB357" s="195"/>
      <c r="AC357" s="195"/>
      <c r="AD357" s="195"/>
      <c r="AE357" s="195"/>
      <c r="AF357" s="195"/>
      <c r="AG357" s="195"/>
      <c r="AH357" s="195"/>
      <c r="AI357" s="195"/>
    </row>
    <row r="358" spans="1:37" hidden="1" x14ac:dyDescent="0.2">
      <c r="A358" s="193" t="s">
        <v>115</v>
      </c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87" t="s">
        <v>33</v>
      </c>
      <c r="B361" s="191" t="s">
        <v>0</v>
      </c>
      <c r="C361" s="191"/>
      <c r="D361" s="191" t="s">
        <v>12</v>
      </c>
      <c r="E361" s="191"/>
      <c r="F361" s="159"/>
      <c r="G361" s="191" t="s">
        <v>13</v>
      </c>
      <c r="H361" s="191"/>
      <c r="I361" s="159"/>
      <c r="J361" s="191" t="s">
        <v>14</v>
      </c>
      <c r="K361" s="191"/>
      <c r="L361" s="159"/>
      <c r="M361" s="191" t="s">
        <v>15</v>
      </c>
      <c r="N361" s="191"/>
      <c r="O361" s="159"/>
      <c r="P361" s="191" t="s">
        <v>27</v>
      </c>
      <c r="Q361" s="191"/>
      <c r="R361" s="159"/>
      <c r="S361" s="191" t="s">
        <v>35</v>
      </c>
      <c r="T361" s="191"/>
      <c r="U361" s="159"/>
      <c r="V361" s="191" t="s">
        <v>16</v>
      </c>
      <c r="W361" s="191"/>
      <c r="X361" s="159"/>
      <c r="Y361" s="191" t="s">
        <v>68</v>
      </c>
      <c r="Z361" s="191"/>
      <c r="AA361" s="159"/>
      <c r="AB361" s="191" t="s">
        <v>34</v>
      </c>
      <c r="AC361" s="191"/>
      <c r="AD361" s="159"/>
      <c r="AE361" s="191" t="s">
        <v>17</v>
      </c>
      <c r="AF361" s="191"/>
      <c r="AG361" s="159"/>
      <c r="AH361" s="191" t="s">
        <v>18</v>
      </c>
      <c r="AI361" s="191"/>
      <c r="AJ361" s="74"/>
    </row>
    <row r="362" spans="1:37" ht="26.25" hidden="1" customHeight="1" thickTop="1" thickBot="1" x14ac:dyDescent="0.25">
      <c r="A362" s="196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88">(D363+G363+J363+M363+P363+S363+V363+Y363+AB363+AE363+AH363)</f>
        <v>0</v>
      </c>
      <c r="C363" s="104">
        <f t="shared" ref="C363:C399" si="89">(E363+H363+K363+N363+Q363+T363+W363+Z363+AC363+AF363+AI363)</f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ref="AJ363:AJ400" si="90">AH363+AI363</f>
        <v>0</v>
      </c>
    </row>
    <row r="364" spans="1:37" ht="15.95" hidden="1" customHeight="1" thickTop="1" thickBot="1" x14ac:dyDescent="0.25">
      <c r="A364" s="52" t="s">
        <v>86</v>
      </c>
      <c r="B364" s="104">
        <f t="shared" si="88"/>
        <v>0</v>
      </c>
      <c r="C364" s="104">
        <f t="shared" si="8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90"/>
        <v>0</v>
      </c>
    </row>
    <row r="365" spans="1:37" ht="15.95" hidden="1" customHeight="1" thickTop="1" thickBot="1" x14ac:dyDescent="0.25">
      <c r="A365" s="52" t="s">
        <v>101</v>
      </c>
      <c r="B365" s="104">
        <f t="shared" si="88"/>
        <v>0</v>
      </c>
      <c r="C365" s="104">
        <f t="shared" si="8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90"/>
        <v>0</v>
      </c>
    </row>
    <row r="366" spans="1:37" ht="15.95" hidden="1" customHeight="1" thickTop="1" thickBot="1" x14ac:dyDescent="0.25">
      <c r="A366" s="52" t="s">
        <v>97</v>
      </c>
      <c r="B366" s="104">
        <f t="shared" si="88"/>
        <v>0</v>
      </c>
      <c r="C366" s="104">
        <f t="shared" si="8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90"/>
        <v>0</v>
      </c>
    </row>
    <row r="367" spans="1:37" ht="15.95" hidden="1" customHeight="1" thickTop="1" thickBot="1" x14ac:dyDescent="0.25">
      <c r="A367" s="52" t="s">
        <v>92</v>
      </c>
      <c r="B367" s="104">
        <f t="shared" si="88"/>
        <v>0</v>
      </c>
      <c r="C367" s="104">
        <f t="shared" si="8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90"/>
        <v>0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88"/>
        <v>0</v>
      </c>
      <c r="C368" s="104">
        <f t="shared" si="8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90"/>
        <v>0</v>
      </c>
    </row>
    <row r="369" spans="1:36" ht="15.95" hidden="1" customHeight="1" thickTop="1" thickBot="1" x14ac:dyDescent="0.25">
      <c r="A369" s="52" t="s">
        <v>94</v>
      </c>
      <c r="B369" s="104">
        <f t="shared" si="88"/>
        <v>0</v>
      </c>
      <c r="C369" s="104">
        <f t="shared" si="8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90"/>
        <v>0</v>
      </c>
    </row>
    <row r="370" spans="1:36" ht="15.95" hidden="1" customHeight="1" thickTop="1" thickBot="1" x14ac:dyDescent="0.25">
      <c r="A370" s="52" t="s">
        <v>90</v>
      </c>
      <c r="B370" s="104">
        <f t="shared" si="88"/>
        <v>0</v>
      </c>
      <c r="C370" s="104">
        <f t="shared" si="8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90"/>
        <v>0</v>
      </c>
    </row>
    <row r="371" spans="1:36" ht="15.95" hidden="1" customHeight="1" thickTop="1" thickBot="1" x14ac:dyDescent="0.25">
      <c r="A371" s="52" t="s">
        <v>78</v>
      </c>
      <c r="B371" s="104">
        <f t="shared" si="88"/>
        <v>0</v>
      </c>
      <c r="C371" s="104">
        <f t="shared" si="8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90"/>
        <v>0</v>
      </c>
    </row>
    <row r="372" spans="1:36" ht="15.95" hidden="1" customHeight="1" thickTop="1" thickBot="1" x14ac:dyDescent="0.25">
      <c r="A372" s="52" t="s">
        <v>96</v>
      </c>
      <c r="B372" s="104">
        <f t="shared" si="88"/>
        <v>0</v>
      </c>
      <c r="C372" s="104">
        <f t="shared" si="8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90"/>
        <v>0</v>
      </c>
    </row>
    <row r="373" spans="1:36" ht="15.95" hidden="1" customHeight="1" thickTop="1" thickBot="1" x14ac:dyDescent="0.25">
      <c r="A373" s="52" t="s">
        <v>100</v>
      </c>
      <c r="B373" s="104">
        <f t="shared" si="88"/>
        <v>0</v>
      </c>
      <c r="C373" s="104">
        <f t="shared" si="8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90"/>
        <v>0</v>
      </c>
    </row>
    <row r="374" spans="1:36" ht="15.95" hidden="1" customHeight="1" thickTop="1" thickBot="1" x14ac:dyDescent="0.25">
      <c r="A374" s="52" t="s">
        <v>83</v>
      </c>
      <c r="B374" s="104">
        <f t="shared" si="88"/>
        <v>0</v>
      </c>
      <c r="C374" s="104">
        <f t="shared" si="8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90"/>
        <v>0</v>
      </c>
    </row>
    <row r="375" spans="1:36" ht="15.95" hidden="1" customHeight="1" thickTop="1" thickBot="1" x14ac:dyDescent="0.25">
      <c r="A375" s="52" t="s">
        <v>85</v>
      </c>
      <c r="B375" s="104">
        <f t="shared" si="88"/>
        <v>0</v>
      </c>
      <c r="C375" s="104">
        <f t="shared" si="8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90"/>
        <v>0</v>
      </c>
    </row>
    <row r="376" spans="1:36" ht="15.95" hidden="1" customHeight="1" thickTop="1" thickBot="1" x14ac:dyDescent="0.25">
      <c r="A376" s="52" t="s">
        <v>81</v>
      </c>
      <c r="B376" s="104">
        <f t="shared" si="88"/>
        <v>0</v>
      </c>
      <c r="C376" s="104">
        <f t="shared" si="8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90"/>
        <v>0</v>
      </c>
    </row>
    <row r="377" spans="1:36" ht="15.95" hidden="1" customHeight="1" thickTop="1" thickBot="1" x14ac:dyDescent="0.25">
      <c r="A377" s="52" t="s">
        <v>80</v>
      </c>
      <c r="B377" s="104">
        <f t="shared" si="88"/>
        <v>0</v>
      </c>
      <c r="C377" s="104">
        <f t="shared" si="8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90"/>
        <v>0</v>
      </c>
    </row>
    <row r="378" spans="1:36" ht="15.95" hidden="1" customHeight="1" thickTop="1" thickBot="1" x14ac:dyDescent="0.25">
      <c r="A378" s="52" t="s">
        <v>109</v>
      </c>
      <c r="B378" s="104">
        <f t="shared" si="88"/>
        <v>0</v>
      </c>
      <c r="C378" s="104">
        <f t="shared" si="8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90"/>
        <v>0</v>
      </c>
    </row>
    <row r="379" spans="1:36" ht="15.95" hidden="1" customHeight="1" thickTop="1" thickBot="1" x14ac:dyDescent="0.25">
      <c r="A379" s="52" t="s">
        <v>79</v>
      </c>
      <c r="B379" s="104">
        <f t="shared" si="88"/>
        <v>0</v>
      </c>
      <c r="C379" s="104">
        <f t="shared" si="8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90"/>
        <v>0</v>
      </c>
    </row>
    <row r="380" spans="1:36" ht="15.95" hidden="1" customHeight="1" thickTop="1" thickBot="1" x14ac:dyDescent="0.25">
      <c r="A380" s="52" t="s">
        <v>84</v>
      </c>
      <c r="B380" s="104">
        <f t="shared" si="88"/>
        <v>0</v>
      </c>
      <c r="C380" s="104">
        <f t="shared" si="8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90"/>
        <v>0</v>
      </c>
    </row>
    <row r="381" spans="1:36" ht="15.95" hidden="1" customHeight="1" thickTop="1" thickBot="1" x14ac:dyDescent="0.25">
      <c r="A381" s="52" t="s">
        <v>102</v>
      </c>
      <c r="B381" s="104">
        <f t="shared" si="88"/>
        <v>0</v>
      </c>
      <c r="C381" s="104">
        <f t="shared" si="8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90"/>
        <v>0</v>
      </c>
    </row>
    <row r="382" spans="1:36" ht="15.95" hidden="1" customHeight="1" thickTop="1" thickBot="1" x14ac:dyDescent="0.25">
      <c r="A382" s="52" t="s">
        <v>93</v>
      </c>
      <c r="B382" s="104">
        <f t="shared" si="88"/>
        <v>0</v>
      </c>
      <c r="C382" s="104">
        <f t="shared" si="8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90"/>
        <v>0</v>
      </c>
    </row>
    <row r="383" spans="1:36" ht="15.95" hidden="1" customHeight="1" thickTop="1" thickBot="1" x14ac:dyDescent="0.25">
      <c r="A383" s="52" t="s">
        <v>103</v>
      </c>
      <c r="B383" s="104">
        <f t="shared" si="88"/>
        <v>0</v>
      </c>
      <c r="C383" s="104">
        <f t="shared" si="8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90"/>
        <v>0</v>
      </c>
    </row>
    <row r="384" spans="1:36" ht="15.95" hidden="1" customHeight="1" thickTop="1" thickBot="1" x14ac:dyDescent="0.25">
      <c r="A384" s="51" t="s">
        <v>117</v>
      </c>
      <c r="B384" s="104">
        <f t="shared" si="88"/>
        <v>0</v>
      </c>
      <c r="C384" s="104">
        <f t="shared" si="8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90"/>
        <v>0</v>
      </c>
    </row>
    <row r="385" spans="1:38" ht="15.95" hidden="1" customHeight="1" thickTop="1" thickBot="1" x14ac:dyDescent="0.25">
      <c r="A385" s="52" t="s">
        <v>108</v>
      </c>
      <c r="B385" s="104">
        <f t="shared" si="88"/>
        <v>0</v>
      </c>
      <c r="C385" s="104">
        <f t="shared" si="8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90"/>
        <v>0</v>
      </c>
    </row>
    <row r="386" spans="1:38" ht="15.95" hidden="1" customHeight="1" thickTop="1" thickBot="1" x14ac:dyDescent="0.25">
      <c r="A386" s="52" t="s">
        <v>82</v>
      </c>
      <c r="B386" s="104">
        <f t="shared" si="88"/>
        <v>0</v>
      </c>
      <c r="C386" s="104">
        <f t="shared" si="8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90"/>
        <v>0</v>
      </c>
    </row>
    <row r="387" spans="1:38" ht="15.95" hidden="1" customHeight="1" thickTop="1" thickBot="1" x14ac:dyDescent="0.25">
      <c r="A387" s="52" t="s">
        <v>106</v>
      </c>
      <c r="B387" s="104">
        <f t="shared" si="88"/>
        <v>0</v>
      </c>
      <c r="C387" s="104">
        <f t="shared" si="8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90"/>
        <v>0</v>
      </c>
    </row>
    <row r="388" spans="1:38" ht="15.95" hidden="1" customHeight="1" thickTop="1" thickBot="1" x14ac:dyDescent="0.25">
      <c r="A388" s="52" t="s">
        <v>116</v>
      </c>
      <c r="B388" s="104">
        <f t="shared" si="88"/>
        <v>0</v>
      </c>
      <c r="C388" s="104">
        <f t="shared" si="8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90"/>
        <v>0</v>
      </c>
    </row>
    <row r="389" spans="1:38" ht="15.95" hidden="1" customHeight="1" thickTop="1" thickBot="1" x14ac:dyDescent="0.25">
      <c r="A389" s="52" t="s">
        <v>118</v>
      </c>
      <c r="B389" s="104">
        <f t="shared" si="88"/>
        <v>0</v>
      </c>
      <c r="C389" s="104">
        <f t="shared" si="8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90"/>
        <v>0</v>
      </c>
    </row>
    <row r="390" spans="1:38" ht="15.95" hidden="1" customHeight="1" thickTop="1" thickBot="1" x14ac:dyDescent="0.25">
      <c r="A390" s="52" t="s">
        <v>121</v>
      </c>
      <c r="B390" s="104">
        <f t="shared" si="88"/>
        <v>0</v>
      </c>
      <c r="C390" s="104">
        <f t="shared" si="8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90"/>
        <v>0</v>
      </c>
    </row>
    <row r="391" spans="1:38" ht="15.95" hidden="1" customHeight="1" thickTop="1" thickBot="1" x14ac:dyDescent="0.25">
      <c r="A391" s="52" t="s">
        <v>99</v>
      </c>
      <c r="B391" s="104">
        <f t="shared" si="88"/>
        <v>0</v>
      </c>
      <c r="C391" s="104">
        <f t="shared" si="8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90"/>
        <v>0</v>
      </c>
    </row>
    <row r="392" spans="1:38" ht="15.95" hidden="1" customHeight="1" thickTop="1" thickBot="1" x14ac:dyDescent="0.25">
      <c r="A392" s="52" t="s">
        <v>104</v>
      </c>
      <c r="B392" s="104">
        <f t="shared" si="88"/>
        <v>0</v>
      </c>
      <c r="C392" s="104">
        <f t="shared" si="8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90"/>
        <v>0</v>
      </c>
    </row>
    <row r="393" spans="1:38" ht="15.95" hidden="1" customHeight="1" thickTop="1" thickBot="1" x14ac:dyDescent="0.25">
      <c r="A393" s="51" t="s">
        <v>111</v>
      </c>
      <c r="B393" s="104">
        <f t="shared" si="88"/>
        <v>0</v>
      </c>
      <c r="C393" s="104">
        <f t="shared" si="8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90"/>
        <v>0</v>
      </c>
    </row>
    <row r="394" spans="1:38" ht="15.95" hidden="1" customHeight="1" thickTop="1" thickBot="1" x14ac:dyDescent="0.25">
      <c r="A394" s="52" t="s">
        <v>119</v>
      </c>
      <c r="B394" s="104">
        <f t="shared" si="88"/>
        <v>0</v>
      </c>
      <c r="C394" s="104">
        <f t="shared" si="8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90"/>
        <v>0</v>
      </c>
    </row>
    <row r="395" spans="1:38" ht="15.95" hidden="1" customHeight="1" thickTop="1" thickBot="1" x14ac:dyDescent="0.25">
      <c r="A395" s="52" t="s">
        <v>120</v>
      </c>
      <c r="B395" s="104">
        <f t="shared" si="88"/>
        <v>0</v>
      </c>
      <c r="C395" s="104">
        <f t="shared" si="8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90"/>
        <v>0</v>
      </c>
      <c r="AK395" s="32"/>
      <c r="AL395" s="42"/>
    </row>
    <row r="396" spans="1:38" ht="15.95" hidden="1" customHeight="1" thickTop="1" thickBot="1" x14ac:dyDescent="0.25">
      <c r="A396" s="52" t="s">
        <v>122</v>
      </c>
      <c r="B396" s="104">
        <f t="shared" si="88"/>
        <v>0</v>
      </c>
      <c r="C396" s="104">
        <f t="shared" si="8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90"/>
        <v>0</v>
      </c>
    </row>
    <row r="397" spans="1:38" ht="15.95" hidden="1" customHeight="1" thickTop="1" thickBot="1" x14ac:dyDescent="0.25">
      <c r="A397" s="52" t="s">
        <v>88</v>
      </c>
      <c r="B397" s="104">
        <f t="shared" si="88"/>
        <v>0</v>
      </c>
      <c r="C397" s="104">
        <f t="shared" si="8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90"/>
        <v>0</v>
      </c>
    </row>
    <row r="398" spans="1:38" ht="15.95" hidden="1" customHeight="1" thickTop="1" thickBot="1" x14ac:dyDescent="0.25">
      <c r="A398" s="52" t="s">
        <v>107</v>
      </c>
      <c r="B398" s="104">
        <f t="shared" si="88"/>
        <v>0</v>
      </c>
      <c r="C398" s="104">
        <f t="shared" si="8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90"/>
        <v>0</v>
      </c>
    </row>
    <row r="399" spans="1:38" ht="15.95" hidden="1" customHeight="1" thickTop="1" thickBot="1" x14ac:dyDescent="0.25">
      <c r="A399" s="52" t="s">
        <v>105</v>
      </c>
      <c r="B399" s="104">
        <f t="shared" si="88"/>
        <v>0</v>
      </c>
      <c r="C399" s="104">
        <f t="shared" si="89"/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90"/>
        <v>0</v>
      </c>
    </row>
    <row r="400" spans="1:38" ht="15.95" hidden="1" customHeight="1" thickTop="1" thickBot="1" x14ac:dyDescent="0.25">
      <c r="A400" s="52" t="s">
        <v>112</v>
      </c>
      <c r="B400" s="104">
        <f>(D400+G400+J400+M400+P400+S400+V400+Y400+AB400+AE400+AH400)</f>
        <v>0</v>
      </c>
      <c r="C400" s="104">
        <f>(E400+H400+K400+N400+Q400+T400+W400+Z400+AC400+AF400+AI400)</f>
        <v>0</v>
      </c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9">
        <f t="shared" si="9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0</v>
      </c>
      <c r="C401" s="66">
        <f t="shared" ref="C401:AJ401" si="91">SUM(C363:C400)</f>
        <v>0</v>
      </c>
      <c r="D401" s="66">
        <f t="shared" si="91"/>
        <v>0</v>
      </c>
      <c r="E401" s="66">
        <f t="shared" si="91"/>
        <v>0</v>
      </c>
      <c r="F401" s="66">
        <f t="shared" si="91"/>
        <v>0</v>
      </c>
      <c r="G401" s="66">
        <f t="shared" si="91"/>
        <v>0</v>
      </c>
      <c r="H401" s="66">
        <f t="shared" si="91"/>
        <v>0</v>
      </c>
      <c r="I401" s="66">
        <f t="shared" si="91"/>
        <v>0</v>
      </c>
      <c r="J401" s="66">
        <f t="shared" si="91"/>
        <v>0</v>
      </c>
      <c r="K401" s="66">
        <f t="shared" si="91"/>
        <v>0</v>
      </c>
      <c r="L401" s="66">
        <f t="shared" si="91"/>
        <v>0</v>
      </c>
      <c r="M401" s="66">
        <f t="shared" si="91"/>
        <v>0</v>
      </c>
      <c r="N401" s="66">
        <f t="shared" si="91"/>
        <v>0</v>
      </c>
      <c r="O401" s="66">
        <f t="shared" si="91"/>
        <v>0</v>
      </c>
      <c r="P401" s="66">
        <f t="shared" si="91"/>
        <v>0</v>
      </c>
      <c r="Q401" s="66">
        <f t="shared" si="91"/>
        <v>0</v>
      </c>
      <c r="R401" s="66">
        <f t="shared" si="91"/>
        <v>0</v>
      </c>
      <c r="S401" s="66">
        <f t="shared" si="91"/>
        <v>0</v>
      </c>
      <c r="T401" s="66">
        <f t="shared" si="91"/>
        <v>0</v>
      </c>
      <c r="U401" s="66">
        <f t="shared" si="91"/>
        <v>0</v>
      </c>
      <c r="V401" s="66">
        <f t="shared" si="91"/>
        <v>0</v>
      </c>
      <c r="W401" s="66">
        <f t="shared" si="91"/>
        <v>0</v>
      </c>
      <c r="X401" s="66">
        <f t="shared" si="91"/>
        <v>0</v>
      </c>
      <c r="Y401" s="66">
        <f t="shared" si="91"/>
        <v>0</v>
      </c>
      <c r="Z401" s="66">
        <f t="shared" si="91"/>
        <v>0</v>
      </c>
      <c r="AA401" s="66">
        <f t="shared" si="91"/>
        <v>0</v>
      </c>
      <c r="AB401" s="66">
        <f t="shared" si="91"/>
        <v>0</v>
      </c>
      <c r="AC401" s="66">
        <f t="shared" si="91"/>
        <v>0</v>
      </c>
      <c r="AD401" s="66">
        <f t="shared" si="91"/>
        <v>0</v>
      </c>
      <c r="AE401" s="66">
        <f t="shared" si="91"/>
        <v>0</v>
      </c>
      <c r="AF401" s="66">
        <f t="shared" si="91"/>
        <v>0</v>
      </c>
      <c r="AG401" s="66">
        <f t="shared" si="91"/>
        <v>0</v>
      </c>
      <c r="AH401" s="66">
        <f t="shared" si="91"/>
        <v>0</v>
      </c>
      <c r="AI401" s="66">
        <f t="shared" si="91"/>
        <v>0</v>
      </c>
      <c r="AJ401" s="102">
        <f t="shared" si="91"/>
        <v>0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0" t="e">
        <f>(C401/B404*100)</f>
        <v>#DIV/0!</v>
      </c>
      <c r="C403" s="190"/>
      <c r="D403" s="190" t="e">
        <f>(E401/D404*100)</f>
        <v>#DIV/0!</v>
      </c>
      <c r="E403" s="190"/>
      <c r="F403" s="36"/>
      <c r="G403" s="190" t="e">
        <f>(H401/G404*100)</f>
        <v>#DIV/0!</v>
      </c>
      <c r="H403" s="190"/>
      <c r="I403" s="36"/>
      <c r="J403" s="190" t="e">
        <f>(K401/J404*100)</f>
        <v>#DIV/0!</v>
      </c>
      <c r="K403" s="190"/>
      <c r="L403" s="36"/>
      <c r="M403" s="190" t="e">
        <f>(N401/M404*100)</f>
        <v>#DIV/0!</v>
      </c>
      <c r="N403" s="190"/>
      <c r="O403" s="36"/>
      <c r="P403" s="190" t="e">
        <f>(Q401/P404*100)</f>
        <v>#DIV/0!</v>
      </c>
      <c r="Q403" s="190"/>
      <c r="R403" s="36"/>
      <c r="S403" s="190" t="e">
        <f>(T401/S404*100)</f>
        <v>#DIV/0!</v>
      </c>
      <c r="T403" s="190"/>
      <c r="U403" s="36"/>
      <c r="V403" s="190" t="e">
        <f>(W401/V404*100)</f>
        <v>#DIV/0!</v>
      </c>
      <c r="W403" s="190"/>
      <c r="X403" s="36"/>
      <c r="Y403" s="190" t="e">
        <f>(Z401/Y404*100)</f>
        <v>#DIV/0!</v>
      </c>
      <c r="Z403" s="190"/>
      <c r="AA403" s="36"/>
      <c r="AB403" s="190" t="e">
        <f>(AC401/AB404*100)</f>
        <v>#DIV/0!</v>
      </c>
      <c r="AC403" s="190"/>
      <c r="AD403" s="36"/>
      <c r="AE403" s="190" t="e">
        <f>(AF401/AE404*100)</f>
        <v>#DIV/0!</v>
      </c>
      <c r="AF403" s="190"/>
      <c r="AG403" s="36"/>
      <c r="AH403" s="190" t="e">
        <f>(AI401/AH404*100)</f>
        <v>#DIV/0!</v>
      </c>
      <c r="AI403" s="190"/>
      <c r="AJ403" s="36"/>
    </row>
    <row r="404" spans="1:36" ht="15.95" hidden="1" customHeight="1" x14ac:dyDescent="0.2">
      <c r="A404" s="5" t="s">
        <v>39</v>
      </c>
      <c r="B404" s="188">
        <f>(B401+C401)</f>
        <v>0</v>
      </c>
      <c r="C404" s="189"/>
      <c r="D404" s="188">
        <f>(D401+E401)</f>
        <v>0</v>
      </c>
      <c r="E404" s="189"/>
      <c r="F404" s="37"/>
      <c r="G404" s="188">
        <f>(G401+H401)</f>
        <v>0</v>
      </c>
      <c r="H404" s="189"/>
      <c r="I404" s="37"/>
      <c r="J404" s="188">
        <f>(J401+K401)</f>
        <v>0</v>
      </c>
      <c r="K404" s="189"/>
      <c r="L404" s="37"/>
      <c r="M404" s="188">
        <f>(M401+N401)</f>
        <v>0</v>
      </c>
      <c r="N404" s="189"/>
      <c r="O404" s="37"/>
      <c r="P404" s="188">
        <f>(P401+Q401)</f>
        <v>0</v>
      </c>
      <c r="Q404" s="189"/>
      <c r="R404" s="37"/>
      <c r="S404" s="188">
        <f>(S401+T401)</f>
        <v>0</v>
      </c>
      <c r="T404" s="189"/>
      <c r="U404" s="37"/>
      <c r="V404" s="188">
        <f>(V401+W401)</f>
        <v>0</v>
      </c>
      <c r="W404" s="189"/>
      <c r="X404" s="37"/>
      <c r="Y404" s="188">
        <f>(Y401+Z401)</f>
        <v>0</v>
      </c>
      <c r="Z404" s="189"/>
      <c r="AA404" s="37"/>
      <c r="AB404" s="188">
        <f>(AB401+AC401)</f>
        <v>0</v>
      </c>
      <c r="AC404" s="189"/>
      <c r="AD404" s="37"/>
      <c r="AE404" s="188">
        <f>(AE401+AF401)</f>
        <v>0</v>
      </c>
      <c r="AF404" s="189"/>
      <c r="AG404" s="37"/>
      <c r="AH404" s="188">
        <f>(AH401+AI401)</f>
        <v>0</v>
      </c>
      <c r="AI404" s="189"/>
      <c r="AJ404" s="37"/>
    </row>
    <row r="405" spans="1:36" ht="15.95" hidden="1" customHeight="1" x14ac:dyDescent="0.2">
      <c r="A405" s="5" t="s">
        <v>40</v>
      </c>
      <c r="B405" s="190" t="e">
        <f>SUM(D405:AI405)</f>
        <v>#DIV/0!</v>
      </c>
      <c r="C405" s="189"/>
      <c r="D405" s="190" t="e">
        <f>(D404/B404*100)</f>
        <v>#DIV/0!</v>
      </c>
      <c r="E405" s="190"/>
      <c r="F405" s="36"/>
      <c r="G405" s="190" t="e">
        <f>(G404/B404*100)</f>
        <v>#DIV/0!</v>
      </c>
      <c r="H405" s="190"/>
      <c r="I405" s="36"/>
      <c r="J405" s="190" t="e">
        <f>(J404/B404*100)</f>
        <v>#DIV/0!</v>
      </c>
      <c r="K405" s="190"/>
      <c r="L405" s="36"/>
      <c r="M405" s="190" t="e">
        <f>(M404/B404*100)</f>
        <v>#DIV/0!</v>
      </c>
      <c r="N405" s="190"/>
      <c r="O405" s="36"/>
      <c r="P405" s="190" t="e">
        <f>(P404/B404*100)</f>
        <v>#DIV/0!</v>
      </c>
      <c r="Q405" s="190"/>
      <c r="R405" s="36"/>
      <c r="S405" s="190" t="e">
        <f>(S404/B404*100)</f>
        <v>#DIV/0!</v>
      </c>
      <c r="T405" s="190"/>
      <c r="U405" s="36"/>
      <c r="V405" s="190" t="e">
        <f>(V404/B404*100)</f>
        <v>#DIV/0!</v>
      </c>
      <c r="W405" s="190"/>
      <c r="X405" s="36"/>
      <c r="Y405" s="190" t="e">
        <f>(Y404/B404*100)</f>
        <v>#DIV/0!</v>
      </c>
      <c r="Z405" s="190"/>
      <c r="AA405" s="36"/>
      <c r="AB405" s="190" t="e">
        <f>(AB404/B404*100)</f>
        <v>#DIV/0!</v>
      </c>
      <c r="AC405" s="190"/>
      <c r="AD405" s="36"/>
      <c r="AE405" s="190" t="e">
        <f>(AE404/B404*100)</f>
        <v>#DIV/0!</v>
      </c>
      <c r="AF405" s="190"/>
      <c r="AG405" s="36"/>
      <c r="AH405" s="190" t="e">
        <f>(AH404/B404*100)</f>
        <v>#DIV/0!</v>
      </c>
      <c r="AI405" s="190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2" t="s">
        <v>42</v>
      </c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</row>
    <row r="413" spans="1:36" ht="15.95" hidden="1" customHeight="1" x14ac:dyDescent="0.2">
      <c r="A413" s="193" t="s">
        <v>56</v>
      </c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</row>
    <row r="414" spans="1:36" ht="15.95" hidden="1" customHeight="1" x14ac:dyDescent="0.2">
      <c r="A414" s="194" t="s">
        <v>150</v>
      </c>
      <c r="B414" s="195"/>
      <c r="C414" s="195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</row>
    <row r="415" spans="1:36" ht="15.95" hidden="1" customHeight="1" x14ac:dyDescent="0.2">
      <c r="A415" s="193" t="s">
        <v>115</v>
      </c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95" hidden="1" customHeight="1" thickBot="1" x14ac:dyDescent="0.25"/>
    <row r="418" spans="1:36" ht="15.95" hidden="1" customHeight="1" thickTop="1" thickBot="1" x14ac:dyDescent="0.25">
      <c r="A418" s="187" t="s">
        <v>33</v>
      </c>
      <c r="B418" s="191" t="s">
        <v>0</v>
      </c>
      <c r="C418" s="191"/>
      <c r="D418" s="191" t="s">
        <v>12</v>
      </c>
      <c r="E418" s="191"/>
      <c r="F418" s="159"/>
      <c r="G418" s="191" t="s">
        <v>13</v>
      </c>
      <c r="H418" s="191"/>
      <c r="I418" s="159"/>
      <c r="J418" s="191" t="s">
        <v>14</v>
      </c>
      <c r="K418" s="191"/>
      <c r="L418" s="159"/>
      <c r="M418" s="191" t="s">
        <v>15</v>
      </c>
      <c r="N418" s="191"/>
      <c r="O418" s="159"/>
      <c r="P418" s="191" t="s">
        <v>27</v>
      </c>
      <c r="Q418" s="191"/>
      <c r="R418" s="159"/>
      <c r="S418" s="191" t="s">
        <v>35</v>
      </c>
      <c r="T418" s="191"/>
      <c r="U418" s="159"/>
      <c r="V418" s="191" t="s">
        <v>16</v>
      </c>
      <c r="W418" s="191"/>
      <c r="X418" s="159"/>
      <c r="Y418" s="191" t="s">
        <v>68</v>
      </c>
      <c r="Z418" s="191"/>
      <c r="AA418" s="159"/>
      <c r="AB418" s="191" t="s">
        <v>34</v>
      </c>
      <c r="AC418" s="191"/>
      <c r="AD418" s="159"/>
      <c r="AE418" s="191" t="s">
        <v>17</v>
      </c>
      <c r="AF418" s="191"/>
      <c r="AG418" s="159"/>
      <c r="AH418" s="191" t="s">
        <v>18</v>
      </c>
      <c r="AI418" s="191"/>
      <c r="AJ418" s="74"/>
    </row>
    <row r="419" spans="1:36" ht="27.75" hidden="1" customHeight="1" thickTop="1" thickBot="1" x14ac:dyDescent="0.25">
      <c r="A419" s="196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92">(D420+G420+J420+M420+P420+S420+V420+Y420+AB420+AE420+AH420)</f>
        <v>0</v>
      </c>
      <c r="C420" s="104">
        <f t="shared" ref="C420:C456" si="93">(E420+H420+K420+N420+Q420+T420+W420+Z420+AC420+AF420+AI420)</f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ref="AJ420:AJ457" si="94">AH420+AI420</f>
        <v>0</v>
      </c>
    </row>
    <row r="421" spans="1:36" ht="15.95" hidden="1" customHeight="1" thickTop="1" thickBot="1" x14ac:dyDescent="0.25">
      <c r="A421" s="52" t="s">
        <v>86</v>
      </c>
      <c r="B421" s="104">
        <f t="shared" si="92"/>
        <v>0</v>
      </c>
      <c r="C421" s="104">
        <f t="shared" si="9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94"/>
        <v>0</v>
      </c>
    </row>
    <row r="422" spans="1:36" ht="15.95" hidden="1" customHeight="1" thickTop="1" thickBot="1" x14ac:dyDescent="0.25">
      <c r="A422" s="52" t="s">
        <v>101</v>
      </c>
      <c r="B422" s="104">
        <f t="shared" si="92"/>
        <v>0</v>
      </c>
      <c r="C422" s="104">
        <f t="shared" si="9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94"/>
        <v>0</v>
      </c>
    </row>
    <row r="423" spans="1:36" ht="15.95" hidden="1" customHeight="1" thickTop="1" thickBot="1" x14ac:dyDescent="0.25">
      <c r="A423" s="52" t="s">
        <v>97</v>
      </c>
      <c r="B423" s="104">
        <f t="shared" si="92"/>
        <v>0</v>
      </c>
      <c r="C423" s="104">
        <f t="shared" si="9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94"/>
        <v>0</v>
      </c>
    </row>
    <row r="424" spans="1:36" ht="15.95" hidden="1" customHeight="1" thickTop="1" thickBot="1" x14ac:dyDescent="0.25">
      <c r="A424" s="52" t="s">
        <v>92</v>
      </c>
      <c r="B424" s="104">
        <f t="shared" si="92"/>
        <v>0</v>
      </c>
      <c r="C424" s="104">
        <f t="shared" si="9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94"/>
        <v>0</v>
      </c>
    </row>
    <row r="425" spans="1:36" ht="15.95" hidden="1" customHeight="1" thickTop="1" thickBot="1" x14ac:dyDescent="0.25">
      <c r="A425" s="52" t="s">
        <v>89</v>
      </c>
      <c r="B425" s="104">
        <f t="shared" si="92"/>
        <v>0</v>
      </c>
      <c r="C425" s="104">
        <f t="shared" si="9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94"/>
        <v>0</v>
      </c>
    </row>
    <row r="426" spans="1:36" ht="15.95" hidden="1" customHeight="1" thickTop="1" thickBot="1" x14ac:dyDescent="0.25">
      <c r="A426" s="52" t="s">
        <v>94</v>
      </c>
      <c r="B426" s="104">
        <f t="shared" si="92"/>
        <v>0</v>
      </c>
      <c r="C426" s="104">
        <f t="shared" si="9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94"/>
        <v>0</v>
      </c>
    </row>
    <row r="427" spans="1:36" ht="15.95" hidden="1" customHeight="1" thickTop="1" thickBot="1" x14ac:dyDescent="0.25">
      <c r="A427" s="52" t="s">
        <v>90</v>
      </c>
      <c r="B427" s="104">
        <f t="shared" si="92"/>
        <v>0</v>
      </c>
      <c r="C427" s="104">
        <f t="shared" si="9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94"/>
        <v>0</v>
      </c>
    </row>
    <row r="428" spans="1:36" ht="15.95" hidden="1" customHeight="1" thickTop="1" thickBot="1" x14ac:dyDescent="0.25">
      <c r="A428" s="52" t="s">
        <v>78</v>
      </c>
      <c r="B428" s="104">
        <f t="shared" si="92"/>
        <v>0</v>
      </c>
      <c r="C428" s="104">
        <f t="shared" si="9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94"/>
        <v>0</v>
      </c>
    </row>
    <row r="429" spans="1:36" ht="15.95" hidden="1" customHeight="1" thickTop="1" thickBot="1" x14ac:dyDescent="0.25">
      <c r="A429" s="52" t="s">
        <v>96</v>
      </c>
      <c r="B429" s="104">
        <f t="shared" si="92"/>
        <v>0</v>
      </c>
      <c r="C429" s="104">
        <f t="shared" si="9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94"/>
        <v>0</v>
      </c>
    </row>
    <row r="430" spans="1:36" ht="15.95" hidden="1" customHeight="1" thickTop="1" thickBot="1" x14ac:dyDescent="0.25">
      <c r="A430" s="52" t="s">
        <v>100</v>
      </c>
      <c r="B430" s="104">
        <f t="shared" si="92"/>
        <v>0</v>
      </c>
      <c r="C430" s="104">
        <f t="shared" si="9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94"/>
        <v>0</v>
      </c>
    </row>
    <row r="431" spans="1:36" ht="15.95" hidden="1" customHeight="1" thickTop="1" thickBot="1" x14ac:dyDescent="0.25">
      <c r="A431" s="52" t="s">
        <v>83</v>
      </c>
      <c r="B431" s="104">
        <f t="shared" si="92"/>
        <v>0</v>
      </c>
      <c r="C431" s="104">
        <f t="shared" si="9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94"/>
        <v>0</v>
      </c>
    </row>
    <row r="432" spans="1:36" ht="15.95" hidden="1" customHeight="1" thickTop="1" thickBot="1" x14ac:dyDescent="0.25">
      <c r="A432" s="52" t="s">
        <v>85</v>
      </c>
      <c r="B432" s="104">
        <f t="shared" si="92"/>
        <v>0</v>
      </c>
      <c r="C432" s="104">
        <f t="shared" si="9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94"/>
        <v>0</v>
      </c>
    </row>
    <row r="433" spans="1:36" ht="15.95" hidden="1" customHeight="1" thickTop="1" thickBot="1" x14ac:dyDescent="0.25">
      <c r="A433" s="52" t="s">
        <v>81</v>
      </c>
      <c r="B433" s="104">
        <f t="shared" si="92"/>
        <v>0</v>
      </c>
      <c r="C433" s="104">
        <f t="shared" si="9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94"/>
        <v>0</v>
      </c>
    </row>
    <row r="434" spans="1:36" ht="15.95" hidden="1" customHeight="1" thickTop="1" thickBot="1" x14ac:dyDescent="0.25">
      <c r="A434" s="52" t="s">
        <v>80</v>
      </c>
      <c r="B434" s="104">
        <f t="shared" si="92"/>
        <v>0</v>
      </c>
      <c r="C434" s="104">
        <f t="shared" si="9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94"/>
        <v>0</v>
      </c>
    </row>
    <row r="435" spans="1:36" ht="15.95" hidden="1" customHeight="1" thickTop="1" thickBot="1" x14ac:dyDescent="0.25">
      <c r="A435" s="52" t="s">
        <v>109</v>
      </c>
      <c r="B435" s="104">
        <f t="shared" si="92"/>
        <v>0</v>
      </c>
      <c r="C435" s="104">
        <f t="shared" si="9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94"/>
        <v>0</v>
      </c>
    </row>
    <row r="436" spans="1:36" ht="15.95" hidden="1" customHeight="1" thickTop="1" thickBot="1" x14ac:dyDescent="0.25">
      <c r="A436" s="52" t="s">
        <v>79</v>
      </c>
      <c r="B436" s="104">
        <f t="shared" si="92"/>
        <v>0</v>
      </c>
      <c r="C436" s="104">
        <f t="shared" si="9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94"/>
        <v>0</v>
      </c>
    </row>
    <row r="437" spans="1:36" ht="15.95" hidden="1" customHeight="1" thickTop="1" thickBot="1" x14ac:dyDescent="0.25">
      <c r="A437" s="52" t="s">
        <v>84</v>
      </c>
      <c r="B437" s="104">
        <f t="shared" si="92"/>
        <v>0</v>
      </c>
      <c r="C437" s="104">
        <f t="shared" si="9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94"/>
        <v>0</v>
      </c>
    </row>
    <row r="438" spans="1:36" ht="15.95" hidden="1" customHeight="1" thickTop="1" thickBot="1" x14ac:dyDescent="0.25">
      <c r="A438" s="52" t="s">
        <v>102</v>
      </c>
      <c r="B438" s="104">
        <f t="shared" si="92"/>
        <v>0</v>
      </c>
      <c r="C438" s="104">
        <f t="shared" si="9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94"/>
        <v>0</v>
      </c>
    </row>
    <row r="439" spans="1:36" ht="15.95" hidden="1" customHeight="1" thickTop="1" thickBot="1" x14ac:dyDescent="0.25">
      <c r="A439" s="52" t="s">
        <v>93</v>
      </c>
      <c r="B439" s="104">
        <f t="shared" si="92"/>
        <v>0</v>
      </c>
      <c r="C439" s="104">
        <f t="shared" si="9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94"/>
        <v>0</v>
      </c>
    </row>
    <row r="440" spans="1:36" ht="15.95" hidden="1" customHeight="1" thickTop="1" thickBot="1" x14ac:dyDescent="0.25">
      <c r="A440" s="52" t="s">
        <v>103</v>
      </c>
      <c r="B440" s="104">
        <f t="shared" si="92"/>
        <v>0</v>
      </c>
      <c r="C440" s="104">
        <f t="shared" si="9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94"/>
        <v>0</v>
      </c>
    </row>
    <row r="441" spans="1:36" ht="15.95" hidden="1" customHeight="1" thickTop="1" thickBot="1" x14ac:dyDescent="0.25">
      <c r="A441" s="51" t="s">
        <v>117</v>
      </c>
      <c r="B441" s="104">
        <f t="shared" si="92"/>
        <v>0</v>
      </c>
      <c r="C441" s="104">
        <f t="shared" si="9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94"/>
        <v>0</v>
      </c>
    </row>
    <row r="442" spans="1:36" ht="15.95" hidden="1" customHeight="1" thickTop="1" thickBot="1" x14ac:dyDescent="0.25">
      <c r="A442" s="52" t="s">
        <v>108</v>
      </c>
      <c r="B442" s="104">
        <f t="shared" si="92"/>
        <v>0</v>
      </c>
      <c r="C442" s="104">
        <f t="shared" si="9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94"/>
        <v>0</v>
      </c>
    </row>
    <row r="443" spans="1:36" ht="15.95" hidden="1" customHeight="1" thickTop="1" thickBot="1" x14ac:dyDescent="0.25">
      <c r="A443" s="52" t="s">
        <v>82</v>
      </c>
      <c r="B443" s="104">
        <f t="shared" si="92"/>
        <v>0</v>
      </c>
      <c r="C443" s="104">
        <f t="shared" si="9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94"/>
        <v>0</v>
      </c>
    </row>
    <row r="444" spans="1:36" ht="15.95" hidden="1" customHeight="1" thickTop="1" thickBot="1" x14ac:dyDescent="0.25">
      <c r="A444" s="52" t="s">
        <v>106</v>
      </c>
      <c r="B444" s="104">
        <f t="shared" si="92"/>
        <v>0</v>
      </c>
      <c r="C444" s="104">
        <f t="shared" si="9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94"/>
        <v>0</v>
      </c>
    </row>
    <row r="445" spans="1:36" ht="15.95" hidden="1" customHeight="1" thickTop="1" thickBot="1" x14ac:dyDescent="0.25">
      <c r="A445" s="52" t="s">
        <v>116</v>
      </c>
      <c r="B445" s="104">
        <f t="shared" si="92"/>
        <v>0</v>
      </c>
      <c r="C445" s="104">
        <f t="shared" si="9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94"/>
        <v>0</v>
      </c>
    </row>
    <row r="446" spans="1:36" ht="15.95" hidden="1" customHeight="1" thickTop="1" thickBot="1" x14ac:dyDescent="0.25">
      <c r="A446" s="52" t="s">
        <v>118</v>
      </c>
      <c r="B446" s="104">
        <f t="shared" si="92"/>
        <v>0</v>
      </c>
      <c r="C446" s="104">
        <f t="shared" si="9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94"/>
        <v>0</v>
      </c>
    </row>
    <row r="447" spans="1:36" ht="15.95" hidden="1" customHeight="1" thickTop="1" thickBot="1" x14ac:dyDescent="0.25">
      <c r="A447" s="52" t="s">
        <v>121</v>
      </c>
      <c r="B447" s="104">
        <f t="shared" si="92"/>
        <v>0</v>
      </c>
      <c r="C447" s="104">
        <f t="shared" si="9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94"/>
        <v>0</v>
      </c>
    </row>
    <row r="448" spans="1:36" ht="15.95" hidden="1" customHeight="1" thickTop="1" thickBot="1" x14ac:dyDescent="0.25">
      <c r="A448" s="52" t="s">
        <v>99</v>
      </c>
      <c r="B448" s="104">
        <f t="shared" si="92"/>
        <v>0</v>
      </c>
      <c r="C448" s="104">
        <f t="shared" si="9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94"/>
        <v>0</v>
      </c>
    </row>
    <row r="449" spans="1:36" ht="15.95" hidden="1" customHeight="1" thickTop="1" thickBot="1" x14ac:dyDescent="0.25">
      <c r="A449" s="52" t="s">
        <v>104</v>
      </c>
      <c r="B449" s="104">
        <f t="shared" si="92"/>
        <v>0</v>
      </c>
      <c r="C449" s="104">
        <f t="shared" si="9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94"/>
        <v>0</v>
      </c>
    </row>
    <row r="450" spans="1:36" ht="15.95" hidden="1" customHeight="1" thickTop="1" thickBot="1" x14ac:dyDescent="0.25">
      <c r="A450" s="51" t="s">
        <v>111</v>
      </c>
      <c r="B450" s="104">
        <f t="shared" si="92"/>
        <v>0</v>
      </c>
      <c r="C450" s="104">
        <f t="shared" si="9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94"/>
        <v>0</v>
      </c>
    </row>
    <row r="451" spans="1:36" ht="15.95" hidden="1" customHeight="1" thickTop="1" thickBot="1" x14ac:dyDescent="0.25">
      <c r="A451" s="52" t="s">
        <v>119</v>
      </c>
      <c r="B451" s="104">
        <f t="shared" si="92"/>
        <v>0</v>
      </c>
      <c r="C451" s="104">
        <f t="shared" si="9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94"/>
        <v>0</v>
      </c>
    </row>
    <row r="452" spans="1:36" ht="15.95" hidden="1" customHeight="1" thickTop="1" thickBot="1" x14ac:dyDescent="0.25">
      <c r="A452" s="52" t="s">
        <v>120</v>
      </c>
      <c r="B452" s="104">
        <f t="shared" si="92"/>
        <v>0</v>
      </c>
      <c r="C452" s="104">
        <f t="shared" si="9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94"/>
        <v>0</v>
      </c>
    </row>
    <row r="453" spans="1:36" ht="15.95" hidden="1" customHeight="1" thickTop="1" thickBot="1" x14ac:dyDescent="0.25">
      <c r="A453" s="52" t="s">
        <v>122</v>
      </c>
      <c r="B453" s="104">
        <f t="shared" si="92"/>
        <v>0</v>
      </c>
      <c r="C453" s="104">
        <f t="shared" si="9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94"/>
        <v>0</v>
      </c>
    </row>
    <row r="454" spans="1:36" ht="15.95" hidden="1" customHeight="1" thickTop="1" thickBot="1" x14ac:dyDescent="0.25">
      <c r="A454" s="52" t="s">
        <v>88</v>
      </c>
      <c r="B454" s="104">
        <f t="shared" si="92"/>
        <v>0</v>
      </c>
      <c r="C454" s="104">
        <f t="shared" si="9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94"/>
        <v>0</v>
      </c>
    </row>
    <row r="455" spans="1:36" ht="15.95" hidden="1" customHeight="1" thickTop="1" thickBot="1" x14ac:dyDescent="0.25">
      <c r="A455" s="52" t="s">
        <v>107</v>
      </c>
      <c r="B455" s="104">
        <f t="shared" si="92"/>
        <v>0</v>
      </c>
      <c r="C455" s="104">
        <f t="shared" si="9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94"/>
        <v>0</v>
      </c>
    </row>
    <row r="456" spans="1:36" ht="15.95" hidden="1" customHeight="1" thickTop="1" thickBot="1" x14ac:dyDescent="0.25">
      <c r="A456" s="52" t="s">
        <v>105</v>
      </c>
      <c r="B456" s="104">
        <f t="shared" si="92"/>
        <v>0</v>
      </c>
      <c r="C456" s="104">
        <f t="shared" si="93"/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94"/>
        <v>0</v>
      </c>
    </row>
    <row r="457" spans="1:36" ht="15.95" hidden="1" customHeight="1" thickTop="1" thickBot="1" x14ac:dyDescent="0.25">
      <c r="A457" s="52" t="s">
        <v>112</v>
      </c>
      <c r="B457" s="104">
        <f>(D457+G457+J457+M457+P457+S457+V457+Y457+AB457+AE457+AH457)</f>
        <v>0</v>
      </c>
      <c r="C457" s="104">
        <f>(E457+H457+K457+N457+Q457+T457+W457+Z457+AC457+AF457+AI457)</f>
        <v>0</v>
      </c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9">
        <f t="shared" si="9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0</v>
      </c>
      <c r="C458" s="66">
        <f t="shared" ref="C458:AI458" si="95">SUM(C420:C457)</f>
        <v>0</v>
      </c>
      <c r="D458" s="66">
        <f t="shared" si="95"/>
        <v>0</v>
      </c>
      <c r="E458" s="66">
        <f t="shared" si="95"/>
        <v>0</v>
      </c>
      <c r="F458" s="66">
        <f t="shared" si="95"/>
        <v>0</v>
      </c>
      <c r="G458" s="66">
        <f t="shared" si="95"/>
        <v>0</v>
      </c>
      <c r="H458" s="66">
        <f t="shared" si="95"/>
        <v>0</v>
      </c>
      <c r="I458" s="66">
        <f t="shared" si="95"/>
        <v>0</v>
      </c>
      <c r="J458" s="66">
        <f t="shared" si="95"/>
        <v>0</v>
      </c>
      <c r="K458" s="66">
        <f t="shared" si="95"/>
        <v>0</v>
      </c>
      <c r="L458" s="66">
        <f t="shared" si="95"/>
        <v>0</v>
      </c>
      <c r="M458" s="66">
        <f t="shared" si="95"/>
        <v>0</v>
      </c>
      <c r="N458" s="66">
        <f t="shared" si="95"/>
        <v>0</v>
      </c>
      <c r="O458" s="66">
        <f t="shared" si="95"/>
        <v>0</v>
      </c>
      <c r="P458" s="66">
        <f t="shared" si="95"/>
        <v>0</v>
      </c>
      <c r="Q458" s="66">
        <f t="shared" si="95"/>
        <v>0</v>
      </c>
      <c r="R458" s="66">
        <f t="shared" si="95"/>
        <v>0</v>
      </c>
      <c r="S458" s="66">
        <f t="shared" si="95"/>
        <v>0</v>
      </c>
      <c r="T458" s="66">
        <f t="shared" si="95"/>
        <v>0</v>
      </c>
      <c r="U458" s="66">
        <f t="shared" si="95"/>
        <v>0</v>
      </c>
      <c r="V458" s="66">
        <f t="shared" si="95"/>
        <v>0</v>
      </c>
      <c r="W458" s="66">
        <f t="shared" si="95"/>
        <v>0</v>
      </c>
      <c r="X458" s="66">
        <f t="shared" si="95"/>
        <v>0</v>
      </c>
      <c r="Y458" s="66">
        <f t="shared" si="95"/>
        <v>0</v>
      </c>
      <c r="Z458" s="66">
        <f t="shared" si="95"/>
        <v>0</v>
      </c>
      <c r="AA458" s="66">
        <f t="shared" si="95"/>
        <v>0</v>
      </c>
      <c r="AB458" s="66">
        <f t="shared" si="95"/>
        <v>0</v>
      </c>
      <c r="AC458" s="66">
        <f t="shared" si="95"/>
        <v>0</v>
      </c>
      <c r="AD458" s="66">
        <f t="shared" si="95"/>
        <v>0</v>
      </c>
      <c r="AE458" s="66">
        <f t="shared" si="95"/>
        <v>0</v>
      </c>
      <c r="AF458" s="66">
        <f t="shared" si="95"/>
        <v>0</v>
      </c>
      <c r="AG458" s="66">
        <f t="shared" si="95"/>
        <v>0</v>
      </c>
      <c r="AH458" s="66">
        <f t="shared" si="95"/>
        <v>0</v>
      </c>
      <c r="AI458" s="66">
        <f t="shared" si="95"/>
        <v>0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0" t="e">
        <f>(C458/B461*100)</f>
        <v>#DIV/0!</v>
      </c>
      <c r="C460" s="190"/>
      <c r="D460" s="190" t="e">
        <f>(E458/D461*100)</f>
        <v>#DIV/0!</v>
      </c>
      <c r="E460" s="190"/>
      <c r="F460" s="36"/>
      <c r="G460" s="190" t="e">
        <f>(H458/G461*100)</f>
        <v>#DIV/0!</v>
      </c>
      <c r="H460" s="190"/>
      <c r="I460" s="36"/>
      <c r="J460" s="190" t="e">
        <f>(K458/J461*100)</f>
        <v>#DIV/0!</v>
      </c>
      <c r="K460" s="190"/>
      <c r="L460" s="36"/>
      <c r="M460" s="190" t="e">
        <f>(N458/M461*100)</f>
        <v>#DIV/0!</v>
      </c>
      <c r="N460" s="190"/>
      <c r="O460" s="36"/>
      <c r="P460" s="190" t="e">
        <f>(Q458/P461*100)</f>
        <v>#DIV/0!</v>
      </c>
      <c r="Q460" s="190"/>
      <c r="R460" s="36"/>
      <c r="S460" s="190" t="e">
        <f>(T458/S461*100)</f>
        <v>#DIV/0!</v>
      </c>
      <c r="T460" s="190"/>
      <c r="U460" s="36"/>
      <c r="V460" s="190" t="e">
        <f>(W458/V461*100)</f>
        <v>#DIV/0!</v>
      </c>
      <c r="W460" s="190"/>
      <c r="X460" s="36"/>
      <c r="Y460" s="190" t="e">
        <f>(Z458/Y461*100)</f>
        <v>#DIV/0!</v>
      </c>
      <c r="Z460" s="190"/>
      <c r="AA460" s="36"/>
      <c r="AB460" s="190" t="e">
        <f>(AC458/AB461*100)</f>
        <v>#DIV/0!</v>
      </c>
      <c r="AC460" s="190"/>
      <c r="AD460" s="36"/>
      <c r="AE460" s="190" t="e">
        <f>(AF458/AE461*100)</f>
        <v>#DIV/0!</v>
      </c>
      <c r="AF460" s="190"/>
      <c r="AG460" s="36"/>
      <c r="AH460" s="190" t="e">
        <f>(AI458/AH461*100)</f>
        <v>#DIV/0!</v>
      </c>
      <c r="AI460" s="190"/>
      <c r="AJ460" s="36"/>
    </row>
    <row r="461" spans="1:36" hidden="1" x14ac:dyDescent="0.2">
      <c r="A461" s="5" t="s">
        <v>39</v>
      </c>
      <c r="B461" s="188">
        <f>(B458+C458)</f>
        <v>0</v>
      </c>
      <c r="C461" s="189"/>
      <c r="D461" s="188">
        <f>(D458+E458)</f>
        <v>0</v>
      </c>
      <c r="E461" s="189"/>
      <c r="F461" s="37"/>
      <c r="G461" s="188">
        <f>(G458+H458)</f>
        <v>0</v>
      </c>
      <c r="H461" s="189"/>
      <c r="I461" s="37"/>
      <c r="J461" s="188">
        <f>(J458+K458)</f>
        <v>0</v>
      </c>
      <c r="K461" s="189"/>
      <c r="L461" s="37"/>
      <c r="M461" s="188">
        <f>(M458+N458)</f>
        <v>0</v>
      </c>
      <c r="N461" s="189"/>
      <c r="O461" s="37"/>
      <c r="P461" s="188">
        <f>(P458+Q458)</f>
        <v>0</v>
      </c>
      <c r="Q461" s="189"/>
      <c r="R461" s="37"/>
      <c r="S461" s="188">
        <f>(S458+T458)</f>
        <v>0</v>
      </c>
      <c r="T461" s="189"/>
      <c r="U461" s="37"/>
      <c r="V461" s="188">
        <f>(V458+W458)</f>
        <v>0</v>
      </c>
      <c r="W461" s="189"/>
      <c r="X461" s="37"/>
      <c r="Y461" s="188">
        <f>(Y458+Z458)</f>
        <v>0</v>
      </c>
      <c r="Z461" s="189"/>
      <c r="AA461" s="37"/>
      <c r="AB461" s="188">
        <f>(AB458+AC458)</f>
        <v>0</v>
      </c>
      <c r="AC461" s="189"/>
      <c r="AD461" s="37"/>
      <c r="AE461" s="188">
        <f>(AE458+AF458)</f>
        <v>0</v>
      </c>
      <c r="AF461" s="189"/>
      <c r="AG461" s="37"/>
      <c r="AH461" s="188">
        <f>(AH458+AI458)</f>
        <v>0</v>
      </c>
      <c r="AI461" s="189"/>
      <c r="AJ461" s="37"/>
    </row>
    <row r="462" spans="1:36" hidden="1" x14ac:dyDescent="0.2">
      <c r="A462" s="5" t="s">
        <v>40</v>
      </c>
      <c r="B462" s="190" t="e">
        <f>SUM(D462:AI462)</f>
        <v>#DIV/0!</v>
      </c>
      <c r="C462" s="189"/>
      <c r="D462" s="190" t="e">
        <f>(D461/B461*100)</f>
        <v>#DIV/0!</v>
      </c>
      <c r="E462" s="190"/>
      <c r="F462" s="36"/>
      <c r="G462" s="190" t="e">
        <f>(G461/B461*100)</f>
        <v>#DIV/0!</v>
      </c>
      <c r="H462" s="190"/>
      <c r="I462" s="36"/>
      <c r="J462" s="190" t="e">
        <f>(J461/B461*100)</f>
        <v>#DIV/0!</v>
      </c>
      <c r="K462" s="190"/>
      <c r="L462" s="36"/>
      <c r="M462" s="190" t="e">
        <f>(M461/B461*100)</f>
        <v>#DIV/0!</v>
      </c>
      <c r="N462" s="190"/>
      <c r="O462" s="36"/>
      <c r="P462" s="190" t="e">
        <f>(P461/B461*100)</f>
        <v>#DIV/0!</v>
      </c>
      <c r="Q462" s="190"/>
      <c r="R462" s="36"/>
      <c r="S462" s="190" t="e">
        <f>(S461/B461*100)</f>
        <v>#DIV/0!</v>
      </c>
      <c r="T462" s="190"/>
      <c r="U462" s="36"/>
      <c r="V462" s="190" t="e">
        <f>(V461/B461*100)</f>
        <v>#DIV/0!</v>
      </c>
      <c r="W462" s="190"/>
      <c r="X462" s="36"/>
      <c r="Y462" s="190" t="e">
        <f>(Y461/B461*100)</f>
        <v>#DIV/0!</v>
      </c>
      <c r="Z462" s="190"/>
      <c r="AA462" s="36"/>
      <c r="AB462" s="190" t="e">
        <f>(AB461/B461*100)</f>
        <v>#DIV/0!</v>
      </c>
      <c r="AC462" s="190"/>
      <c r="AD462" s="36"/>
      <c r="AE462" s="190" t="e">
        <f>(AE461/B461*100)</f>
        <v>#DIV/0!</v>
      </c>
      <c r="AF462" s="190"/>
      <c r="AG462" s="36"/>
      <c r="AH462" s="190" t="e">
        <f>(AH461/B461*100)</f>
        <v>#DIV/0!</v>
      </c>
      <c r="AI462" s="190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2" t="s">
        <v>42</v>
      </c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</row>
    <row r="471" spans="1:36" hidden="1" x14ac:dyDescent="0.2">
      <c r="A471" s="193" t="s">
        <v>56</v>
      </c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</row>
    <row r="472" spans="1:36" hidden="1" x14ac:dyDescent="0.2">
      <c r="A472" s="194" t="s">
        <v>151</v>
      </c>
      <c r="B472" s="195"/>
      <c r="C472" s="195"/>
      <c r="D472" s="195"/>
      <c r="E472" s="195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95"/>
      <c r="AA472" s="195"/>
      <c r="AB472" s="195"/>
      <c r="AC472" s="195"/>
      <c r="AD472" s="195"/>
      <c r="AE472" s="195"/>
      <c r="AF472" s="195"/>
      <c r="AG472" s="195"/>
      <c r="AH472" s="195"/>
      <c r="AI472" s="195"/>
    </row>
    <row r="473" spans="1:36" hidden="1" x14ac:dyDescent="0.2">
      <c r="A473" s="193" t="s">
        <v>115</v>
      </c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87" t="s">
        <v>33</v>
      </c>
      <c r="B476" s="191" t="s">
        <v>0</v>
      </c>
      <c r="C476" s="191"/>
      <c r="D476" s="191" t="s">
        <v>12</v>
      </c>
      <c r="E476" s="191"/>
      <c r="F476" s="159"/>
      <c r="G476" s="191" t="s">
        <v>13</v>
      </c>
      <c r="H476" s="191"/>
      <c r="I476" s="159"/>
      <c r="J476" s="191" t="s">
        <v>14</v>
      </c>
      <c r="K476" s="191"/>
      <c r="L476" s="159"/>
      <c r="M476" s="191" t="s">
        <v>15</v>
      </c>
      <c r="N476" s="191"/>
      <c r="O476" s="159"/>
      <c r="P476" s="191" t="s">
        <v>27</v>
      </c>
      <c r="Q476" s="191"/>
      <c r="R476" s="159"/>
      <c r="S476" s="191" t="s">
        <v>35</v>
      </c>
      <c r="T476" s="191"/>
      <c r="U476" s="159"/>
      <c r="V476" s="191" t="s">
        <v>16</v>
      </c>
      <c r="W476" s="191"/>
      <c r="X476" s="159"/>
      <c r="Y476" s="191" t="s">
        <v>68</v>
      </c>
      <c r="Z476" s="191"/>
      <c r="AA476" s="159"/>
      <c r="AB476" s="191" t="s">
        <v>34</v>
      </c>
      <c r="AC476" s="191"/>
      <c r="AD476" s="159"/>
      <c r="AE476" s="191" t="s">
        <v>17</v>
      </c>
      <c r="AF476" s="191"/>
      <c r="AG476" s="159"/>
      <c r="AH476" s="191" t="s">
        <v>18</v>
      </c>
      <c r="AI476" s="191"/>
      <c r="AJ476" s="74"/>
    </row>
    <row r="477" spans="1:36" ht="25.5" hidden="1" thickTop="1" thickBot="1" x14ac:dyDescent="0.25">
      <c r="A477" s="196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96">(D478+G478+J478+M478+P478+S478+V478+Y478+AB478+AE478+AH478)</f>
        <v>0</v>
      </c>
      <c r="C478" s="104">
        <f t="shared" ref="C478:C514" si="97">(E478+H478+K478+N478+Q478+T478+W478+Z478+AC478+AF478+AI478)</f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ref="AJ478:AJ515" si="98">AH478+AI478</f>
        <v>0</v>
      </c>
    </row>
    <row r="479" spans="1:36" ht="15.95" hidden="1" customHeight="1" thickTop="1" thickBot="1" x14ac:dyDescent="0.25">
      <c r="A479" s="52" t="s">
        <v>86</v>
      </c>
      <c r="B479" s="104">
        <f t="shared" si="96"/>
        <v>0</v>
      </c>
      <c r="C479" s="104">
        <f t="shared" si="9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98"/>
        <v>0</v>
      </c>
    </row>
    <row r="480" spans="1:36" ht="15.95" hidden="1" customHeight="1" thickTop="1" thickBot="1" x14ac:dyDescent="0.25">
      <c r="A480" s="52" t="s">
        <v>101</v>
      </c>
      <c r="B480" s="104">
        <f t="shared" si="96"/>
        <v>0</v>
      </c>
      <c r="C480" s="104">
        <f t="shared" si="9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98"/>
        <v>0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0</v>
      </c>
      <c r="C481" s="104">
        <f t="shared" si="9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98"/>
        <v>0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0</v>
      </c>
      <c r="C482" s="104">
        <f t="shared" si="9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98"/>
        <v>0</v>
      </c>
    </row>
    <row r="483" spans="1:36" ht="15.95" hidden="1" customHeight="1" thickTop="1" thickBot="1" x14ac:dyDescent="0.25">
      <c r="A483" s="52" t="s">
        <v>89</v>
      </c>
      <c r="B483" s="104">
        <f t="shared" si="96"/>
        <v>0</v>
      </c>
      <c r="C483" s="104">
        <f t="shared" si="9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98"/>
        <v>0</v>
      </c>
    </row>
    <row r="484" spans="1:36" ht="15.95" hidden="1" customHeight="1" thickTop="1" thickBot="1" x14ac:dyDescent="0.25">
      <c r="A484" s="52" t="s">
        <v>94</v>
      </c>
      <c r="B484" s="104">
        <f t="shared" si="96"/>
        <v>0</v>
      </c>
      <c r="C484" s="104">
        <f t="shared" si="9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9">
        <f t="shared" si="98"/>
        <v>0</v>
      </c>
    </row>
    <row r="485" spans="1:36" ht="15.95" hidden="1" customHeight="1" thickTop="1" thickBot="1" x14ac:dyDescent="0.25">
      <c r="A485" s="52" t="s">
        <v>90</v>
      </c>
      <c r="B485" s="104">
        <f t="shared" si="96"/>
        <v>0</v>
      </c>
      <c r="C485" s="104">
        <f t="shared" si="9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5"/>
      <c r="AJ485" s="109">
        <f t="shared" si="98"/>
        <v>0</v>
      </c>
    </row>
    <row r="486" spans="1:36" ht="15.95" hidden="1" customHeight="1" thickTop="1" thickBot="1" x14ac:dyDescent="0.25">
      <c r="A486" s="52" t="s">
        <v>78</v>
      </c>
      <c r="B486" s="104">
        <f t="shared" si="96"/>
        <v>0</v>
      </c>
      <c r="C486" s="104">
        <f t="shared" si="9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98"/>
        <v>0</v>
      </c>
    </row>
    <row r="487" spans="1:36" ht="15.95" hidden="1" customHeight="1" thickTop="1" thickBot="1" x14ac:dyDescent="0.25">
      <c r="A487" s="52" t="s">
        <v>96</v>
      </c>
      <c r="B487" s="104">
        <f t="shared" si="96"/>
        <v>0</v>
      </c>
      <c r="C487" s="104">
        <f t="shared" si="9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98"/>
        <v>0</v>
      </c>
    </row>
    <row r="488" spans="1:36" ht="15.95" hidden="1" customHeight="1" thickTop="1" thickBot="1" x14ac:dyDescent="0.25">
      <c r="A488" s="52" t="s">
        <v>100</v>
      </c>
      <c r="B488" s="104">
        <f t="shared" si="96"/>
        <v>0</v>
      </c>
      <c r="C488" s="104">
        <f t="shared" si="9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98"/>
        <v>0</v>
      </c>
    </row>
    <row r="489" spans="1:36" ht="15.95" hidden="1" customHeight="1" thickTop="1" thickBot="1" x14ac:dyDescent="0.25">
      <c r="A489" s="52" t="s">
        <v>83</v>
      </c>
      <c r="B489" s="104">
        <f t="shared" si="96"/>
        <v>0</v>
      </c>
      <c r="C489" s="104">
        <f t="shared" si="9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98"/>
        <v>0</v>
      </c>
    </row>
    <row r="490" spans="1:36" ht="15.95" hidden="1" customHeight="1" thickTop="1" thickBot="1" x14ac:dyDescent="0.25">
      <c r="A490" s="52" t="s">
        <v>85</v>
      </c>
      <c r="B490" s="104">
        <f t="shared" si="96"/>
        <v>0</v>
      </c>
      <c r="C490" s="104">
        <f t="shared" si="9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98"/>
        <v>0</v>
      </c>
    </row>
    <row r="491" spans="1:36" ht="15.95" hidden="1" customHeight="1" thickTop="1" thickBot="1" x14ac:dyDescent="0.25">
      <c r="A491" s="52" t="s">
        <v>81</v>
      </c>
      <c r="B491" s="104">
        <f t="shared" si="96"/>
        <v>0</v>
      </c>
      <c r="C491" s="104">
        <f t="shared" si="9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98"/>
        <v>0</v>
      </c>
    </row>
    <row r="492" spans="1:36" ht="15.95" hidden="1" customHeight="1" thickTop="1" thickBot="1" x14ac:dyDescent="0.25">
      <c r="A492" s="52" t="s">
        <v>80</v>
      </c>
      <c r="B492" s="104">
        <f t="shared" si="96"/>
        <v>0</v>
      </c>
      <c r="C492" s="104">
        <f t="shared" si="9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98"/>
        <v>0</v>
      </c>
    </row>
    <row r="493" spans="1:36" ht="15.95" hidden="1" customHeight="1" thickTop="1" thickBot="1" x14ac:dyDescent="0.25">
      <c r="A493" s="52" t="s">
        <v>109</v>
      </c>
      <c r="B493" s="104">
        <f t="shared" si="96"/>
        <v>0</v>
      </c>
      <c r="C493" s="104">
        <f t="shared" si="9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98"/>
        <v>0</v>
      </c>
    </row>
    <row r="494" spans="1:36" ht="15.95" hidden="1" customHeight="1" thickTop="1" thickBot="1" x14ac:dyDescent="0.25">
      <c r="A494" s="52" t="s">
        <v>79</v>
      </c>
      <c r="B494" s="104">
        <f t="shared" si="96"/>
        <v>0</v>
      </c>
      <c r="C494" s="104">
        <f t="shared" si="9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98"/>
        <v>0</v>
      </c>
    </row>
    <row r="495" spans="1:36" ht="15.95" hidden="1" customHeight="1" thickTop="1" thickBot="1" x14ac:dyDescent="0.25">
      <c r="A495" s="52" t="s">
        <v>84</v>
      </c>
      <c r="B495" s="104">
        <f t="shared" si="96"/>
        <v>0</v>
      </c>
      <c r="C495" s="104">
        <f t="shared" si="9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98"/>
        <v>0</v>
      </c>
    </row>
    <row r="496" spans="1:36" ht="15.95" hidden="1" customHeight="1" thickTop="1" thickBot="1" x14ac:dyDescent="0.25">
      <c r="A496" s="52" t="s">
        <v>102</v>
      </c>
      <c r="B496" s="104">
        <f t="shared" si="96"/>
        <v>0</v>
      </c>
      <c r="C496" s="104">
        <f t="shared" si="9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98"/>
        <v>0</v>
      </c>
    </row>
    <row r="497" spans="1:36" ht="15.95" hidden="1" customHeight="1" thickTop="1" thickBot="1" x14ac:dyDescent="0.25">
      <c r="A497" s="52" t="s">
        <v>93</v>
      </c>
      <c r="B497" s="104">
        <f t="shared" si="96"/>
        <v>0</v>
      </c>
      <c r="C497" s="104">
        <f t="shared" si="9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98"/>
        <v>0</v>
      </c>
    </row>
    <row r="498" spans="1:36" ht="15.95" hidden="1" customHeight="1" thickTop="1" thickBot="1" x14ac:dyDescent="0.25">
      <c r="A498" s="52" t="s">
        <v>103</v>
      </c>
      <c r="B498" s="104">
        <f t="shared" si="96"/>
        <v>0</v>
      </c>
      <c r="C498" s="104">
        <f t="shared" si="9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98"/>
        <v>0</v>
      </c>
    </row>
    <row r="499" spans="1:36" ht="15.95" hidden="1" customHeight="1" thickTop="1" thickBot="1" x14ac:dyDescent="0.25">
      <c r="A499" s="51" t="s">
        <v>117</v>
      </c>
      <c r="B499" s="104">
        <f t="shared" si="96"/>
        <v>0</v>
      </c>
      <c r="C499" s="104">
        <f t="shared" si="9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98"/>
        <v>0</v>
      </c>
    </row>
    <row r="500" spans="1:36" ht="15.95" hidden="1" customHeight="1" thickTop="1" thickBot="1" x14ac:dyDescent="0.25">
      <c r="A500" s="52" t="s">
        <v>108</v>
      </c>
      <c r="B500" s="104">
        <f t="shared" si="96"/>
        <v>0</v>
      </c>
      <c r="C500" s="104">
        <f t="shared" si="9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98"/>
        <v>0</v>
      </c>
    </row>
    <row r="501" spans="1:36" ht="15.95" hidden="1" customHeight="1" thickTop="1" thickBot="1" x14ac:dyDescent="0.25">
      <c r="A501" s="52" t="s">
        <v>82</v>
      </c>
      <c r="B501" s="104">
        <f t="shared" si="96"/>
        <v>0</v>
      </c>
      <c r="C501" s="104">
        <f t="shared" si="9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98"/>
        <v>0</v>
      </c>
    </row>
    <row r="502" spans="1:36" ht="15.95" hidden="1" customHeight="1" thickTop="1" thickBot="1" x14ac:dyDescent="0.25">
      <c r="A502" s="52" t="s">
        <v>106</v>
      </c>
      <c r="B502" s="104">
        <f t="shared" si="96"/>
        <v>0</v>
      </c>
      <c r="C502" s="104">
        <f t="shared" si="9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98"/>
        <v>0</v>
      </c>
    </row>
    <row r="503" spans="1:36" ht="15.95" hidden="1" customHeight="1" thickTop="1" thickBot="1" x14ac:dyDescent="0.25">
      <c r="A503" s="52" t="s">
        <v>116</v>
      </c>
      <c r="B503" s="104">
        <f t="shared" si="96"/>
        <v>0</v>
      </c>
      <c r="C503" s="104">
        <f t="shared" si="9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98"/>
        <v>0</v>
      </c>
    </row>
    <row r="504" spans="1:36" ht="15.95" hidden="1" customHeight="1" thickTop="1" thickBot="1" x14ac:dyDescent="0.25">
      <c r="A504" s="52" t="s">
        <v>118</v>
      </c>
      <c r="B504" s="104">
        <f t="shared" si="96"/>
        <v>0</v>
      </c>
      <c r="C504" s="104">
        <f t="shared" si="9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98"/>
        <v>0</v>
      </c>
    </row>
    <row r="505" spans="1:36" ht="15.95" hidden="1" customHeight="1" thickTop="1" thickBot="1" x14ac:dyDescent="0.25">
      <c r="A505" s="52" t="s">
        <v>121</v>
      </c>
      <c r="B505" s="104">
        <f t="shared" si="96"/>
        <v>0</v>
      </c>
      <c r="C505" s="104">
        <f t="shared" si="9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98"/>
        <v>0</v>
      </c>
    </row>
    <row r="506" spans="1:36" ht="15.95" hidden="1" customHeight="1" thickTop="1" thickBot="1" x14ac:dyDescent="0.25">
      <c r="A506" s="52" t="s">
        <v>99</v>
      </c>
      <c r="B506" s="104">
        <f t="shared" si="96"/>
        <v>0</v>
      </c>
      <c r="C506" s="104">
        <f t="shared" si="9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98"/>
        <v>0</v>
      </c>
    </row>
    <row r="507" spans="1:36" ht="15.95" hidden="1" customHeight="1" thickTop="1" thickBot="1" x14ac:dyDescent="0.25">
      <c r="A507" s="52" t="s">
        <v>104</v>
      </c>
      <c r="B507" s="104">
        <f t="shared" si="96"/>
        <v>0</v>
      </c>
      <c r="C507" s="104">
        <f t="shared" si="9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98"/>
        <v>0</v>
      </c>
    </row>
    <row r="508" spans="1:36" ht="15.95" hidden="1" customHeight="1" thickTop="1" thickBot="1" x14ac:dyDescent="0.25">
      <c r="A508" s="51" t="s">
        <v>111</v>
      </c>
      <c r="B508" s="104">
        <f t="shared" si="96"/>
        <v>0</v>
      </c>
      <c r="C508" s="104">
        <f t="shared" si="9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98"/>
        <v>0</v>
      </c>
    </row>
    <row r="509" spans="1:36" ht="15.95" hidden="1" customHeight="1" thickTop="1" thickBot="1" x14ac:dyDescent="0.25">
      <c r="A509" s="52" t="s">
        <v>119</v>
      </c>
      <c r="B509" s="104">
        <f t="shared" si="96"/>
        <v>0</v>
      </c>
      <c r="C509" s="104">
        <f t="shared" si="9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98"/>
        <v>0</v>
      </c>
    </row>
    <row r="510" spans="1:36" ht="15.95" hidden="1" customHeight="1" thickTop="1" thickBot="1" x14ac:dyDescent="0.25">
      <c r="A510" s="52" t="s">
        <v>120</v>
      </c>
      <c r="B510" s="104">
        <f t="shared" si="96"/>
        <v>0</v>
      </c>
      <c r="C510" s="104">
        <f t="shared" si="9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98"/>
        <v>0</v>
      </c>
    </row>
    <row r="511" spans="1:36" ht="15.95" hidden="1" customHeight="1" thickTop="1" thickBot="1" x14ac:dyDescent="0.25">
      <c r="A511" s="52" t="s">
        <v>122</v>
      </c>
      <c r="B511" s="104">
        <f t="shared" si="96"/>
        <v>0</v>
      </c>
      <c r="C511" s="104">
        <f t="shared" si="9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98"/>
        <v>0</v>
      </c>
    </row>
    <row r="512" spans="1:36" ht="15.95" hidden="1" customHeight="1" thickTop="1" thickBot="1" x14ac:dyDescent="0.25">
      <c r="A512" s="52" t="s">
        <v>88</v>
      </c>
      <c r="B512" s="104">
        <f t="shared" si="96"/>
        <v>0</v>
      </c>
      <c r="C512" s="104">
        <f t="shared" si="9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98"/>
        <v>0</v>
      </c>
    </row>
    <row r="513" spans="1:36" ht="15.95" hidden="1" customHeight="1" thickTop="1" thickBot="1" x14ac:dyDescent="0.25">
      <c r="A513" s="52" t="s">
        <v>107</v>
      </c>
      <c r="B513" s="104">
        <f t="shared" si="96"/>
        <v>0</v>
      </c>
      <c r="C513" s="104">
        <f t="shared" si="9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98"/>
        <v>0</v>
      </c>
    </row>
    <row r="514" spans="1:36" ht="15.95" hidden="1" customHeight="1" thickTop="1" thickBot="1" x14ac:dyDescent="0.25">
      <c r="A514" s="52" t="s">
        <v>105</v>
      </c>
      <c r="B514" s="104">
        <f t="shared" si="96"/>
        <v>0</v>
      </c>
      <c r="C514" s="104">
        <f t="shared" si="97"/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98"/>
        <v>0</v>
      </c>
    </row>
    <row r="515" spans="1:36" ht="15.95" hidden="1" customHeight="1" thickTop="1" thickBot="1" x14ac:dyDescent="0.25">
      <c r="A515" s="52" t="s">
        <v>112</v>
      </c>
      <c r="B515" s="104">
        <f>(D515+G515+J515+M515+P515+S515+V515+Y515+AB515+AE515+AH515)</f>
        <v>0</v>
      </c>
      <c r="C515" s="104">
        <f>(E515+H515+K515+N515+Q515+T515+W515+Z515+AC515+AF515+AI515)</f>
        <v>0</v>
      </c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9">
        <f t="shared" si="9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0</v>
      </c>
      <c r="C516" s="66">
        <f>SUM(C478:C515)</f>
        <v>0</v>
      </c>
      <c r="D516" s="66">
        <f>SUM(D478:D515)</f>
        <v>0</v>
      </c>
      <c r="E516" s="66">
        <f t="shared" ref="E516:AI516" si="99">SUM(E478:E515)</f>
        <v>0</v>
      </c>
      <c r="F516" s="66">
        <f t="shared" si="99"/>
        <v>0</v>
      </c>
      <c r="G516" s="66">
        <f t="shared" si="99"/>
        <v>0</v>
      </c>
      <c r="H516" s="66">
        <f t="shared" si="99"/>
        <v>0</v>
      </c>
      <c r="I516" s="66">
        <f t="shared" si="99"/>
        <v>0</v>
      </c>
      <c r="J516" s="66">
        <f t="shared" si="99"/>
        <v>0</v>
      </c>
      <c r="K516" s="66">
        <f t="shared" si="99"/>
        <v>0</v>
      </c>
      <c r="L516" s="66">
        <f t="shared" si="99"/>
        <v>0</v>
      </c>
      <c r="M516" s="66">
        <f t="shared" si="99"/>
        <v>0</v>
      </c>
      <c r="N516" s="66">
        <f t="shared" si="99"/>
        <v>0</v>
      </c>
      <c r="O516" s="66">
        <f t="shared" si="99"/>
        <v>0</v>
      </c>
      <c r="P516" s="66">
        <f t="shared" si="99"/>
        <v>0</v>
      </c>
      <c r="Q516" s="66">
        <f t="shared" si="99"/>
        <v>0</v>
      </c>
      <c r="R516" s="66">
        <f t="shared" si="99"/>
        <v>0</v>
      </c>
      <c r="S516" s="66">
        <f t="shared" si="99"/>
        <v>0</v>
      </c>
      <c r="T516" s="66">
        <f t="shared" si="99"/>
        <v>0</v>
      </c>
      <c r="U516" s="66">
        <f t="shared" si="99"/>
        <v>0</v>
      </c>
      <c r="V516" s="66">
        <f t="shared" si="99"/>
        <v>0</v>
      </c>
      <c r="W516" s="66">
        <f t="shared" si="99"/>
        <v>0</v>
      </c>
      <c r="X516" s="66">
        <f t="shared" si="99"/>
        <v>0</v>
      </c>
      <c r="Y516" s="66">
        <f t="shared" si="99"/>
        <v>0</v>
      </c>
      <c r="Z516" s="66">
        <f t="shared" si="99"/>
        <v>0</v>
      </c>
      <c r="AA516" s="66">
        <f t="shared" si="99"/>
        <v>0</v>
      </c>
      <c r="AB516" s="66">
        <f t="shared" si="99"/>
        <v>0</v>
      </c>
      <c r="AC516" s="66">
        <f t="shared" si="99"/>
        <v>0</v>
      </c>
      <c r="AD516" s="66">
        <f t="shared" si="99"/>
        <v>0</v>
      </c>
      <c r="AE516" s="66">
        <f t="shared" si="99"/>
        <v>0</v>
      </c>
      <c r="AF516" s="66">
        <f t="shared" si="99"/>
        <v>0</v>
      </c>
      <c r="AG516" s="66">
        <f t="shared" si="99"/>
        <v>0</v>
      </c>
      <c r="AH516" s="66">
        <f t="shared" si="99"/>
        <v>0</v>
      </c>
      <c r="AI516" s="66">
        <f t="shared" si="99"/>
        <v>0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0" t="e">
        <f>(C516/B519*100)</f>
        <v>#DIV/0!</v>
      </c>
      <c r="C518" s="190"/>
      <c r="D518" s="190" t="e">
        <f>(E516/D519*100)</f>
        <v>#DIV/0!</v>
      </c>
      <c r="E518" s="190"/>
      <c r="F518" s="36"/>
      <c r="G518" s="190" t="e">
        <f>(H516/G519*100)</f>
        <v>#DIV/0!</v>
      </c>
      <c r="H518" s="190"/>
      <c r="I518" s="36"/>
      <c r="J518" s="190" t="e">
        <f>(K516/J519*100)</f>
        <v>#DIV/0!</v>
      </c>
      <c r="K518" s="190"/>
      <c r="L518" s="36"/>
      <c r="M518" s="190" t="e">
        <f>(N516/M519*100)</f>
        <v>#DIV/0!</v>
      </c>
      <c r="N518" s="190"/>
      <c r="O518" s="36"/>
      <c r="P518" s="190" t="e">
        <f>(Q516/P519*100)</f>
        <v>#DIV/0!</v>
      </c>
      <c r="Q518" s="190"/>
      <c r="R518" s="36"/>
      <c r="S518" s="190" t="e">
        <f>(T516/S519*100)</f>
        <v>#DIV/0!</v>
      </c>
      <c r="T518" s="190"/>
      <c r="U518" s="36"/>
      <c r="V518" s="190" t="e">
        <f>(W516/V519*100)</f>
        <v>#DIV/0!</v>
      </c>
      <c r="W518" s="190"/>
      <c r="X518" s="36"/>
      <c r="Y518" s="190" t="e">
        <f>(Z516/Y519*100)</f>
        <v>#DIV/0!</v>
      </c>
      <c r="Z518" s="190"/>
      <c r="AA518" s="36"/>
      <c r="AB518" s="190" t="e">
        <f>(AC516/AB519*100)</f>
        <v>#DIV/0!</v>
      </c>
      <c r="AC518" s="190"/>
      <c r="AD518" s="36"/>
      <c r="AE518" s="190" t="e">
        <f>(AF516/AE519*100)</f>
        <v>#DIV/0!</v>
      </c>
      <c r="AF518" s="190"/>
      <c r="AG518" s="36"/>
      <c r="AH518" s="190" t="e">
        <f>(AI516/AH519*100)</f>
        <v>#DIV/0!</v>
      </c>
      <c r="AI518" s="190"/>
      <c r="AJ518" s="36"/>
    </row>
    <row r="519" spans="1:36" hidden="1" x14ac:dyDescent="0.2">
      <c r="A519" s="5" t="s">
        <v>39</v>
      </c>
      <c r="B519" s="188">
        <f>(B516+C516)</f>
        <v>0</v>
      </c>
      <c r="C519" s="189"/>
      <c r="D519" s="188">
        <f>(D516+E516)</f>
        <v>0</v>
      </c>
      <c r="E519" s="189"/>
      <c r="F519" s="37"/>
      <c r="G519" s="188">
        <f>(G516+H516)</f>
        <v>0</v>
      </c>
      <c r="H519" s="189"/>
      <c r="I519" s="37"/>
      <c r="J519" s="188">
        <f>(J516+K516)</f>
        <v>0</v>
      </c>
      <c r="K519" s="189"/>
      <c r="L519" s="37"/>
      <c r="M519" s="188">
        <f>(M516+N516)</f>
        <v>0</v>
      </c>
      <c r="N519" s="189"/>
      <c r="O519" s="37"/>
      <c r="P519" s="188">
        <f>(P516+Q516)</f>
        <v>0</v>
      </c>
      <c r="Q519" s="189"/>
      <c r="R519" s="37"/>
      <c r="S519" s="188">
        <f>(S516+T516)</f>
        <v>0</v>
      </c>
      <c r="T519" s="189"/>
      <c r="U519" s="37"/>
      <c r="V519" s="188">
        <f>(V516+W516)</f>
        <v>0</v>
      </c>
      <c r="W519" s="189"/>
      <c r="X519" s="37"/>
      <c r="Y519" s="188">
        <f>(Y516+Z516)</f>
        <v>0</v>
      </c>
      <c r="Z519" s="189"/>
      <c r="AA519" s="37"/>
      <c r="AB519" s="188">
        <f>(AB516+AC516)</f>
        <v>0</v>
      </c>
      <c r="AC519" s="189"/>
      <c r="AD519" s="37"/>
      <c r="AE519" s="188">
        <f>(AE516+AF516)</f>
        <v>0</v>
      </c>
      <c r="AF519" s="189"/>
      <c r="AG519" s="37"/>
      <c r="AH519" s="188">
        <f>(AH516+AI516)</f>
        <v>0</v>
      </c>
      <c r="AI519" s="189"/>
      <c r="AJ519" s="37"/>
    </row>
    <row r="520" spans="1:36" hidden="1" x14ac:dyDescent="0.2">
      <c r="A520" s="5" t="s">
        <v>40</v>
      </c>
      <c r="B520" s="190" t="e">
        <f>SUM(D520:AI520)</f>
        <v>#DIV/0!</v>
      </c>
      <c r="C520" s="189"/>
      <c r="D520" s="190" t="e">
        <f>(D519/B519*100)</f>
        <v>#DIV/0!</v>
      </c>
      <c r="E520" s="190"/>
      <c r="F520" s="36"/>
      <c r="G520" s="190" t="e">
        <f>(G519/B519*100)</f>
        <v>#DIV/0!</v>
      </c>
      <c r="H520" s="190"/>
      <c r="I520" s="36"/>
      <c r="J520" s="190" t="e">
        <f>(J519/B519*100)</f>
        <v>#DIV/0!</v>
      </c>
      <c r="K520" s="190"/>
      <c r="L520" s="36"/>
      <c r="M520" s="190" t="e">
        <f>(M519/B519*100)</f>
        <v>#DIV/0!</v>
      </c>
      <c r="N520" s="190"/>
      <c r="O520" s="36"/>
      <c r="P520" s="190" t="e">
        <f>(P519/B519*100)</f>
        <v>#DIV/0!</v>
      </c>
      <c r="Q520" s="190"/>
      <c r="R520" s="36"/>
      <c r="S520" s="190" t="e">
        <f>(S519/B519*100)</f>
        <v>#DIV/0!</v>
      </c>
      <c r="T520" s="190"/>
      <c r="U520" s="36"/>
      <c r="V520" s="190" t="e">
        <f>(V519/B519*100)</f>
        <v>#DIV/0!</v>
      </c>
      <c r="W520" s="190"/>
      <c r="X520" s="36"/>
      <c r="Y520" s="190" t="e">
        <f>(Y519/B519*100)</f>
        <v>#DIV/0!</v>
      </c>
      <c r="Z520" s="190"/>
      <c r="AA520" s="36"/>
      <c r="AB520" s="190" t="e">
        <f>(AB519/B519*100)</f>
        <v>#DIV/0!</v>
      </c>
      <c r="AC520" s="190"/>
      <c r="AD520" s="36"/>
      <c r="AE520" s="190" t="e">
        <f>(AE519/B519*100)</f>
        <v>#DIV/0!</v>
      </c>
      <c r="AF520" s="190"/>
      <c r="AG520" s="36"/>
      <c r="AH520" s="190" t="e">
        <f>(AH519/B519*100)</f>
        <v>#DIV/0!</v>
      </c>
      <c r="AI520" s="190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2" t="s">
        <v>42</v>
      </c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</row>
    <row r="529" spans="1:36" hidden="1" x14ac:dyDescent="0.2">
      <c r="A529" s="193" t="s">
        <v>56</v>
      </c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</row>
    <row r="530" spans="1:36" hidden="1" x14ac:dyDescent="0.2">
      <c r="A530" s="194" t="s">
        <v>126</v>
      </c>
      <c r="B530" s="195"/>
      <c r="C530" s="195"/>
      <c r="D530" s="195"/>
      <c r="E530" s="195"/>
      <c r="F530" s="195"/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</row>
    <row r="531" spans="1:36" hidden="1" x14ac:dyDescent="0.2">
      <c r="A531" s="193" t="s">
        <v>115</v>
      </c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87" t="s">
        <v>33</v>
      </c>
      <c r="B534" s="191" t="s">
        <v>0</v>
      </c>
      <c r="C534" s="191"/>
      <c r="D534" s="191" t="s">
        <v>12</v>
      </c>
      <c r="E534" s="191"/>
      <c r="F534" s="159"/>
      <c r="G534" s="191" t="s">
        <v>13</v>
      </c>
      <c r="H534" s="191"/>
      <c r="I534" s="159"/>
      <c r="J534" s="191" t="s">
        <v>14</v>
      </c>
      <c r="K534" s="191"/>
      <c r="L534" s="159"/>
      <c r="M534" s="191" t="s">
        <v>15</v>
      </c>
      <c r="N534" s="191"/>
      <c r="O534" s="159"/>
      <c r="P534" s="191" t="s">
        <v>27</v>
      </c>
      <c r="Q534" s="191"/>
      <c r="R534" s="159"/>
      <c r="S534" s="191" t="s">
        <v>35</v>
      </c>
      <c r="T534" s="191"/>
      <c r="U534" s="159"/>
      <c r="V534" s="191" t="s">
        <v>16</v>
      </c>
      <c r="W534" s="191"/>
      <c r="X534" s="159"/>
      <c r="Y534" s="191" t="s">
        <v>68</v>
      </c>
      <c r="Z534" s="191"/>
      <c r="AA534" s="159"/>
      <c r="AB534" s="191" t="s">
        <v>34</v>
      </c>
      <c r="AC534" s="191"/>
      <c r="AD534" s="159"/>
      <c r="AE534" s="191" t="s">
        <v>17</v>
      </c>
      <c r="AF534" s="191"/>
      <c r="AG534" s="159"/>
      <c r="AH534" s="191" t="s">
        <v>18</v>
      </c>
      <c r="AI534" s="191"/>
      <c r="AJ534" s="74"/>
    </row>
    <row r="535" spans="1:36" ht="25.5" hidden="1" thickTop="1" thickBot="1" x14ac:dyDescent="0.25">
      <c r="A535" s="196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86</v>
      </c>
      <c r="B537" s="104">
        <f t="shared" ref="B537:B572" si="100">(D537+G537+J537+M537+P537+S537+V537+Y537+AB537+AE537+AH537)</f>
        <v>0</v>
      </c>
      <c r="C537" s="104">
        <f t="shared" ref="C537:C572" si="10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102">AH537+AI537</f>
        <v>0</v>
      </c>
    </row>
    <row r="538" spans="1:36" ht="15.95" hidden="1" customHeight="1" thickTop="1" thickBot="1" x14ac:dyDescent="0.25">
      <c r="A538" s="52" t="s">
        <v>101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100"/>
        <v>0</v>
      </c>
      <c r="C539" s="104">
        <f t="shared" si="10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02"/>
        <v>0</v>
      </c>
    </row>
    <row r="540" spans="1:36" ht="15.95" hidden="1" customHeight="1" thickTop="1" thickBot="1" x14ac:dyDescent="0.25">
      <c r="A540" s="52" t="s">
        <v>92</v>
      </c>
      <c r="B540" s="104">
        <f t="shared" si="100"/>
        <v>0</v>
      </c>
      <c r="C540" s="104">
        <f t="shared" si="10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02"/>
        <v>0</v>
      </c>
    </row>
    <row r="541" spans="1:36" ht="15.95" hidden="1" customHeight="1" thickTop="1" thickBot="1" x14ac:dyDescent="0.25">
      <c r="A541" s="52" t="s">
        <v>89</v>
      </c>
      <c r="B541" s="104">
        <f t="shared" si="100"/>
        <v>0</v>
      </c>
      <c r="C541" s="104">
        <f t="shared" si="10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02"/>
        <v>0</v>
      </c>
    </row>
    <row r="542" spans="1:36" ht="15.95" hidden="1" customHeight="1" thickTop="1" thickBot="1" x14ac:dyDescent="0.25">
      <c r="A542" s="52" t="s">
        <v>94</v>
      </c>
      <c r="B542" s="104">
        <f t="shared" si="100"/>
        <v>0</v>
      </c>
      <c r="C542" s="104">
        <f t="shared" si="10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102"/>
        <v>0</v>
      </c>
    </row>
    <row r="543" spans="1:36" ht="15.95" hidden="1" customHeight="1" thickTop="1" thickBot="1" x14ac:dyDescent="0.25">
      <c r="A543" s="52" t="s">
        <v>90</v>
      </c>
      <c r="B543" s="104">
        <f t="shared" si="100"/>
        <v>0</v>
      </c>
      <c r="C543" s="104">
        <f t="shared" si="10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2"/>
      <c r="AJ543" s="100">
        <f t="shared" si="102"/>
        <v>0</v>
      </c>
    </row>
    <row r="544" spans="1:36" ht="15.95" hidden="1" customHeight="1" thickTop="1" thickBot="1" x14ac:dyDescent="0.25">
      <c r="A544" s="52" t="s">
        <v>78</v>
      </c>
      <c r="B544" s="104">
        <f t="shared" si="100"/>
        <v>0</v>
      </c>
      <c r="C544" s="104">
        <f t="shared" si="10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02"/>
        <v>0</v>
      </c>
    </row>
    <row r="545" spans="1:36" ht="15.95" hidden="1" customHeight="1" thickTop="1" thickBot="1" x14ac:dyDescent="0.25">
      <c r="A545" s="52" t="s">
        <v>96</v>
      </c>
      <c r="B545" s="104">
        <f t="shared" si="100"/>
        <v>0</v>
      </c>
      <c r="C545" s="104">
        <f t="shared" si="10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02"/>
        <v>0</v>
      </c>
    </row>
    <row r="546" spans="1:36" ht="15.95" hidden="1" customHeight="1" thickTop="1" thickBot="1" x14ac:dyDescent="0.25">
      <c r="A546" s="52" t="s">
        <v>100</v>
      </c>
      <c r="B546" s="104">
        <f t="shared" si="100"/>
        <v>0</v>
      </c>
      <c r="C546" s="104">
        <f t="shared" si="10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02"/>
        <v>0</v>
      </c>
    </row>
    <row r="547" spans="1:36" ht="15.95" hidden="1" customHeight="1" thickTop="1" thickBot="1" x14ac:dyDescent="0.25">
      <c r="A547" s="52" t="s">
        <v>83</v>
      </c>
      <c r="B547" s="104">
        <f t="shared" si="100"/>
        <v>0</v>
      </c>
      <c r="C547" s="104">
        <f t="shared" si="10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02"/>
        <v>0</v>
      </c>
    </row>
    <row r="548" spans="1:36" ht="15.95" hidden="1" customHeight="1" thickTop="1" thickBot="1" x14ac:dyDescent="0.25">
      <c r="A548" s="52" t="s">
        <v>85</v>
      </c>
      <c r="B548" s="104">
        <f t="shared" si="100"/>
        <v>0</v>
      </c>
      <c r="C548" s="104">
        <f t="shared" si="10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02"/>
        <v>0</v>
      </c>
    </row>
    <row r="549" spans="1:36" ht="15.95" hidden="1" customHeight="1" thickTop="1" thickBot="1" x14ac:dyDescent="0.25">
      <c r="A549" s="52" t="s">
        <v>81</v>
      </c>
      <c r="B549" s="104">
        <f t="shared" si="100"/>
        <v>0</v>
      </c>
      <c r="C549" s="104">
        <f t="shared" si="10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102"/>
        <v>0</v>
      </c>
    </row>
    <row r="550" spans="1:36" ht="15.95" hidden="1" customHeight="1" thickTop="1" thickBot="1" x14ac:dyDescent="0.25">
      <c r="A550" s="52" t="s">
        <v>80</v>
      </c>
      <c r="B550" s="104">
        <f t="shared" si="100"/>
        <v>0</v>
      </c>
      <c r="C550" s="104">
        <f t="shared" si="10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109</v>
      </c>
      <c r="B551" s="104">
        <f t="shared" si="100"/>
        <v>0</v>
      </c>
      <c r="C551" s="104">
        <f t="shared" si="10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02"/>
        <v>0</v>
      </c>
    </row>
    <row r="552" spans="1:36" ht="15.95" hidden="1" customHeight="1" thickTop="1" thickBot="1" x14ac:dyDescent="0.25">
      <c r="A552" s="52" t="s">
        <v>79</v>
      </c>
      <c r="B552" s="104">
        <f t="shared" si="100"/>
        <v>0</v>
      </c>
      <c r="C552" s="104">
        <f t="shared" si="10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02"/>
        <v>0</v>
      </c>
    </row>
    <row r="553" spans="1:36" ht="15.95" hidden="1" customHeight="1" thickTop="1" thickBot="1" x14ac:dyDescent="0.25">
      <c r="A553" s="52" t="s">
        <v>84</v>
      </c>
      <c r="B553" s="104">
        <f t="shared" si="100"/>
        <v>0</v>
      </c>
      <c r="C553" s="104">
        <f t="shared" si="10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02"/>
        <v>0</v>
      </c>
    </row>
    <row r="554" spans="1:36" ht="15.95" hidden="1" customHeight="1" thickTop="1" thickBot="1" x14ac:dyDescent="0.25">
      <c r="A554" s="52" t="s">
        <v>102</v>
      </c>
      <c r="B554" s="104">
        <f t="shared" si="100"/>
        <v>0</v>
      </c>
      <c r="C554" s="104">
        <f t="shared" si="10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02"/>
        <v>0</v>
      </c>
    </row>
    <row r="555" spans="1:36" ht="15.95" hidden="1" customHeight="1" thickTop="1" thickBot="1" x14ac:dyDescent="0.25">
      <c r="A555" s="52" t="s">
        <v>93</v>
      </c>
      <c r="B555" s="104">
        <f t="shared" si="100"/>
        <v>0</v>
      </c>
      <c r="C555" s="104">
        <f t="shared" si="10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02"/>
        <v>0</v>
      </c>
    </row>
    <row r="556" spans="1:36" ht="15.95" hidden="1" customHeight="1" thickTop="1" thickBot="1" x14ac:dyDescent="0.25">
      <c r="A556" s="52" t="s">
        <v>103</v>
      </c>
      <c r="B556" s="104">
        <f t="shared" si="100"/>
        <v>0</v>
      </c>
      <c r="C556" s="104">
        <f t="shared" si="10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02"/>
        <v>0</v>
      </c>
    </row>
    <row r="557" spans="1:36" ht="15.95" hidden="1" customHeight="1" thickTop="1" thickBot="1" x14ac:dyDescent="0.25">
      <c r="A557" s="51" t="s">
        <v>117</v>
      </c>
      <c r="B557" s="104">
        <f t="shared" si="100"/>
        <v>0</v>
      </c>
      <c r="C557" s="104">
        <f t="shared" si="10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02"/>
        <v>0</v>
      </c>
    </row>
    <row r="558" spans="1:36" ht="15.95" hidden="1" customHeight="1" thickTop="1" thickBot="1" x14ac:dyDescent="0.25">
      <c r="A558" s="52" t="s">
        <v>108</v>
      </c>
      <c r="B558" s="104">
        <f t="shared" si="100"/>
        <v>0</v>
      </c>
      <c r="C558" s="104">
        <f t="shared" si="10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02"/>
        <v>0</v>
      </c>
    </row>
    <row r="559" spans="1:36" ht="15.95" hidden="1" customHeight="1" thickTop="1" thickBot="1" x14ac:dyDescent="0.25">
      <c r="A559" s="52" t="s">
        <v>82</v>
      </c>
      <c r="B559" s="104">
        <f t="shared" si="100"/>
        <v>0</v>
      </c>
      <c r="C559" s="104">
        <f t="shared" si="10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02"/>
        <v>0</v>
      </c>
    </row>
    <row r="560" spans="1:36" ht="15.95" hidden="1" customHeight="1" thickTop="1" thickBot="1" x14ac:dyDescent="0.25">
      <c r="A560" s="52" t="s">
        <v>106</v>
      </c>
      <c r="B560" s="104">
        <f t="shared" si="100"/>
        <v>0</v>
      </c>
      <c r="C560" s="104">
        <f t="shared" si="10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02"/>
        <v>0</v>
      </c>
    </row>
    <row r="561" spans="1:36" ht="15.95" hidden="1" customHeight="1" thickTop="1" thickBot="1" x14ac:dyDescent="0.25">
      <c r="A561" s="52" t="s">
        <v>116</v>
      </c>
      <c r="B561" s="104">
        <f t="shared" si="100"/>
        <v>0</v>
      </c>
      <c r="C561" s="104">
        <f t="shared" si="10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102"/>
        <v>0</v>
      </c>
    </row>
    <row r="562" spans="1:36" ht="15.95" hidden="1" customHeight="1" thickTop="1" thickBot="1" x14ac:dyDescent="0.25">
      <c r="A562" s="52" t="s">
        <v>118</v>
      </c>
      <c r="B562" s="104">
        <f t="shared" si="100"/>
        <v>0</v>
      </c>
      <c r="C562" s="104">
        <f t="shared" si="10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02"/>
        <v>0</v>
      </c>
    </row>
    <row r="563" spans="1:36" ht="15.95" hidden="1" customHeight="1" thickTop="1" thickBot="1" x14ac:dyDescent="0.25">
      <c r="A563" s="52" t="s">
        <v>121</v>
      </c>
      <c r="B563" s="104">
        <f t="shared" si="100"/>
        <v>0</v>
      </c>
      <c r="C563" s="104">
        <f t="shared" si="10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02"/>
        <v>0</v>
      </c>
    </row>
    <row r="564" spans="1:36" ht="15.95" hidden="1" customHeight="1" thickTop="1" thickBot="1" x14ac:dyDescent="0.25">
      <c r="A564" s="52" t="s">
        <v>99</v>
      </c>
      <c r="B564" s="104">
        <f t="shared" si="100"/>
        <v>0</v>
      </c>
      <c r="C564" s="104">
        <f t="shared" si="10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02"/>
        <v>0</v>
      </c>
    </row>
    <row r="565" spans="1:36" ht="15.95" hidden="1" customHeight="1" thickTop="1" thickBot="1" x14ac:dyDescent="0.25">
      <c r="A565" s="52" t="s">
        <v>104</v>
      </c>
      <c r="B565" s="104">
        <f t="shared" si="100"/>
        <v>0</v>
      </c>
      <c r="C565" s="104">
        <f t="shared" si="10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02"/>
        <v>0</v>
      </c>
    </row>
    <row r="566" spans="1:36" ht="15.95" hidden="1" customHeight="1" thickTop="1" thickBot="1" x14ac:dyDescent="0.25">
      <c r="A566" s="51" t="s">
        <v>111</v>
      </c>
      <c r="B566" s="104">
        <f t="shared" si="100"/>
        <v>0</v>
      </c>
      <c r="C566" s="104">
        <f t="shared" si="10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02"/>
        <v>0</v>
      </c>
    </row>
    <row r="567" spans="1:36" ht="15.95" hidden="1" customHeight="1" thickTop="1" thickBot="1" x14ac:dyDescent="0.25">
      <c r="A567" s="52" t="s">
        <v>119</v>
      </c>
      <c r="B567" s="104">
        <f t="shared" si="100"/>
        <v>0</v>
      </c>
      <c r="C567" s="104">
        <f t="shared" si="10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02"/>
        <v>0</v>
      </c>
    </row>
    <row r="568" spans="1:36" ht="15.95" hidden="1" customHeight="1" thickTop="1" thickBot="1" x14ac:dyDescent="0.25">
      <c r="A568" s="52" t="s">
        <v>120</v>
      </c>
      <c r="B568" s="104">
        <f t="shared" si="100"/>
        <v>0</v>
      </c>
      <c r="C568" s="104">
        <f t="shared" si="10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02"/>
        <v>0</v>
      </c>
    </row>
    <row r="569" spans="1:36" ht="15.95" hidden="1" customHeight="1" thickTop="1" thickBot="1" x14ac:dyDescent="0.25">
      <c r="A569" s="52" t="s">
        <v>122</v>
      </c>
      <c r="B569" s="104">
        <f t="shared" si="100"/>
        <v>0</v>
      </c>
      <c r="C569" s="104">
        <f t="shared" si="10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02"/>
        <v>0</v>
      </c>
    </row>
    <row r="570" spans="1:36" ht="15.95" hidden="1" customHeight="1" thickTop="1" thickBot="1" x14ac:dyDescent="0.25">
      <c r="A570" s="52" t="s">
        <v>88</v>
      </c>
      <c r="B570" s="104">
        <f t="shared" si="100"/>
        <v>0</v>
      </c>
      <c r="C570" s="104">
        <f t="shared" si="10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02"/>
        <v>0</v>
      </c>
    </row>
    <row r="571" spans="1:36" ht="15.95" hidden="1" customHeight="1" thickTop="1" thickBot="1" x14ac:dyDescent="0.25">
      <c r="A571" s="52" t="s">
        <v>107</v>
      </c>
      <c r="B571" s="104">
        <f t="shared" si="100"/>
        <v>0</v>
      </c>
      <c r="C571" s="104">
        <f t="shared" si="10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02"/>
        <v>0</v>
      </c>
    </row>
    <row r="572" spans="1:36" ht="15.95" hidden="1" customHeight="1" thickTop="1" thickBot="1" x14ac:dyDescent="0.25">
      <c r="A572" s="52" t="s">
        <v>105</v>
      </c>
      <c r="B572" s="104">
        <f t="shared" si="100"/>
        <v>0</v>
      </c>
      <c r="C572" s="104">
        <f t="shared" si="10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02"/>
        <v>0</v>
      </c>
    </row>
    <row r="573" spans="1:36" ht="15.95" hidden="1" customHeight="1" thickTop="1" thickBot="1" x14ac:dyDescent="0.25">
      <c r="A573" s="52" t="s">
        <v>112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10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03">SUM(B536:B573)</f>
        <v>0</v>
      </c>
      <c r="C574" s="66">
        <f t="shared" si="103"/>
        <v>0</v>
      </c>
      <c r="D574" s="66">
        <f t="shared" si="103"/>
        <v>0</v>
      </c>
      <c r="E574" s="66">
        <f t="shared" si="103"/>
        <v>0</v>
      </c>
      <c r="F574" s="66">
        <f t="shared" si="103"/>
        <v>0</v>
      </c>
      <c r="G574" s="66">
        <f t="shared" si="103"/>
        <v>0</v>
      </c>
      <c r="H574" s="66">
        <f t="shared" si="103"/>
        <v>0</v>
      </c>
      <c r="I574" s="66">
        <f t="shared" si="103"/>
        <v>0</v>
      </c>
      <c r="J574" s="66">
        <f t="shared" si="103"/>
        <v>0</v>
      </c>
      <c r="K574" s="66">
        <f t="shared" si="103"/>
        <v>0</v>
      </c>
      <c r="L574" s="66">
        <f t="shared" si="103"/>
        <v>0</v>
      </c>
      <c r="M574" s="66">
        <f t="shared" si="103"/>
        <v>0</v>
      </c>
      <c r="N574" s="66">
        <f t="shared" si="103"/>
        <v>0</v>
      </c>
      <c r="O574" s="66">
        <f t="shared" si="103"/>
        <v>0</v>
      </c>
      <c r="P574" s="66">
        <f t="shared" si="103"/>
        <v>0</v>
      </c>
      <c r="Q574" s="66">
        <f t="shared" si="103"/>
        <v>0</v>
      </c>
      <c r="R574" s="66">
        <f t="shared" si="103"/>
        <v>0</v>
      </c>
      <c r="S574" s="66">
        <f t="shared" si="103"/>
        <v>0</v>
      </c>
      <c r="T574" s="66">
        <f t="shared" si="103"/>
        <v>0</v>
      </c>
      <c r="U574" s="66">
        <f t="shared" si="103"/>
        <v>0</v>
      </c>
      <c r="V574" s="66">
        <f t="shared" si="103"/>
        <v>0</v>
      </c>
      <c r="W574" s="66">
        <f t="shared" si="103"/>
        <v>0</v>
      </c>
      <c r="X574" s="66">
        <f t="shared" si="103"/>
        <v>0</v>
      </c>
      <c r="Y574" s="66">
        <f t="shared" si="103"/>
        <v>0</v>
      </c>
      <c r="Z574" s="66">
        <f t="shared" si="103"/>
        <v>0</v>
      </c>
      <c r="AA574" s="66">
        <f t="shared" si="103"/>
        <v>0</v>
      </c>
      <c r="AB574" s="66">
        <f t="shared" si="103"/>
        <v>0</v>
      </c>
      <c r="AC574" s="66">
        <f t="shared" si="103"/>
        <v>0</v>
      </c>
      <c r="AD574" s="66">
        <f t="shared" si="103"/>
        <v>0</v>
      </c>
      <c r="AE574" s="66">
        <f t="shared" si="103"/>
        <v>0</v>
      </c>
      <c r="AF574" s="66">
        <f t="shared" si="103"/>
        <v>0</v>
      </c>
      <c r="AG574" s="66">
        <f t="shared" si="103"/>
        <v>0</v>
      </c>
      <c r="AH574" s="66">
        <f t="shared" si="103"/>
        <v>0</v>
      </c>
      <c r="AI574" s="66">
        <f t="shared" si="10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0" t="e">
        <f>(C574/B577*100)</f>
        <v>#DIV/0!</v>
      </c>
      <c r="C576" s="190"/>
      <c r="D576" s="190" t="e">
        <f>(E574/D577*100)</f>
        <v>#DIV/0!</v>
      </c>
      <c r="E576" s="190"/>
      <c r="F576" s="36"/>
      <c r="G576" s="190" t="e">
        <f>(H574/G577*100)</f>
        <v>#DIV/0!</v>
      </c>
      <c r="H576" s="190"/>
      <c r="I576" s="36"/>
      <c r="J576" s="190" t="e">
        <f>(K574/J577*100)</f>
        <v>#DIV/0!</v>
      </c>
      <c r="K576" s="190"/>
      <c r="L576" s="36"/>
      <c r="M576" s="190" t="e">
        <f>(N574/M577*100)</f>
        <v>#DIV/0!</v>
      </c>
      <c r="N576" s="190"/>
      <c r="O576" s="36"/>
      <c r="P576" s="190" t="e">
        <f>(Q574/P577*100)</f>
        <v>#DIV/0!</v>
      </c>
      <c r="Q576" s="190"/>
      <c r="R576" s="36"/>
      <c r="S576" s="190" t="e">
        <f>(T574/S577*100)</f>
        <v>#DIV/0!</v>
      </c>
      <c r="T576" s="190"/>
      <c r="U576" s="36"/>
      <c r="V576" s="190" t="e">
        <f>(W574/V577*100)</f>
        <v>#DIV/0!</v>
      </c>
      <c r="W576" s="190"/>
      <c r="X576" s="36"/>
      <c r="Y576" s="190" t="e">
        <f>(Z574/Y577*100)</f>
        <v>#DIV/0!</v>
      </c>
      <c r="Z576" s="190"/>
      <c r="AA576" s="36"/>
      <c r="AB576" s="190" t="e">
        <f>(AC574/AB577*100)</f>
        <v>#DIV/0!</v>
      </c>
      <c r="AC576" s="190"/>
      <c r="AD576" s="36"/>
      <c r="AE576" s="190" t="e">
        <f>(AF574/AE577*100)</f>
        <v>#DIV/0!</v>
      </c>
      <c r="AF576" s="190"/>
      <c r="AG576" s="36"/>
      <c r="AH576" s="190" t="e">
        <f>(AI574/AH577*100)</f>
        <v>#DIV/0!</v>
      </c>
      <c r="AI576" s="190"/>
      <c r="AJ576" s="36"/>
    </row>
    <row r="577" spans="1:36" hidden="1" x14ac:dyDescent="0.2">
      <c r="A577" s="5" t="s">
        <v>39</v>
      </c>
      <c r="B577" s="188">
        <f>(B574+C574)</f>
        <v>0</v>
      </c>
      <c r="C577" s="189"/>
      <c r="D577" s="188">
        <f>(D574+E574)</f>
        <v>0</v>
      </c>
      <c r="E577" s="189"/>
      <c r="F577" s="37"/>
      <c r="G577" s="188">
        <f>(G574+H574)</f>
        <v>0</v>
      </c>
      <c r="H577" s="189"/>
      <c r="I577" s="37"/>
      <c r="J577" s="188">
        <f>(J574+K574)</f>
        <v>0</v>
      </c>
      <c r="K577" s="189"/>
      <c r="L577" s="37"/>
      <c r="M577" s="188">
        <f>(M574+N574)</f>
        <v>0</v>
      </c>
      <c r="N577" s="189"/>
      <c r="O577" s="37"/>
      <c r="P577" s="188">
        <f>(P574+Q574)</f>
        <v>0</v>
      </c>
      <c r="Q577" s="189"/>
      <c r="R577" s="37"/>
      <c r="S577" s="188">
        <f>(S574+T574)</f>
        <v>0</v>
      </c>
      <c r="T577" s="189"/>
      <c r="U577" s="37"/>
      <c r="V577" s="188">
        <f>(V574+W574)</f>
        <v>0</v>
      </c>
      <c r="W577" s="189"/>
      <c r="X577" s="37"/>
      <c r="Y577" s="188">
        <f>(Y574+Z574)</f>
        <v>0</v>
      </c>
      <c r="Z577" s="189"/>
      <c r="AA577" s="37"/>
      <c r="AB577" s="188">
        <f>(AB574+AC574)</f>
        <v>0</v>
      </c>
      <c r="AC577" s="189"/>
      <c r="AD577" s="37"/>
      <c r="AE577" s="188">
        <f>(AE574+AF574)</f>
        <v>0</v>
      </c>
      <c r="AF577" s="189"/>
      <c r="AG577" s="37"/>
      <c r="AH577" s="188">
        <f>(AH574+AI574)</f>
        <v>0</v>
      </c>
      <c r="AI577" s="189"/>
      <c r="AJ577" s="37"/>
    </row>
    <row r="578" spans="1:36" hidden="1" x14ac:dyDescent="0.2">
      <c r="A578" s="5" t="s">
        <v>40</v>
      </c>
      <c r="B578" s="190" t="e">
        <f>SUM(D578:AI578)</f>
        <v>#DIV/0!</v>
      </c>
      <c r="C578" s="189"/>
      <c r="D578" s="190" t="e">
        <f>(D577/B577*100)</f>
        <v>#DIV/0!</v>
      </c>
      <c r="E578" s="190"/>
      <c r="F578" s="36"/>
      <c r="G578" s="190" t="e">
        <f>(G577/B577*100)</f>
        <v>#DIV/0!</v>
      </c>
      <c r="H578" s="190"/>
      <c r="I578" s="36"/>
      <c r="J578" s="190" t="e">
        <f>(J577/B577*100)</f>
        <v>#DIV/0!</v>
      </c>
      <c r="K578" s="190"/>
      <c r="L578" s="36"/>
      <c r="M578" s="190" t="e">
        <f>(M577/B577*100)</f>
        <v>#DIV/0!</v>
      </c>
      <c r="N578" s="190"/>
      <c r="O578" s="36"/>
      <c r="P578" s="190" t="e">
        <f>(P577/B577*100)</f>
        <v>#DIV/0!</v>
      </c>
      <c r="Q578" s="190"/>
      <c r="R578" s="36"/>
      <c r="S578" s="190" t="e">
        <f>(S577/B577*100)</f>
        <v>#DIV/0!</v>
      </c>
      <c r="T578" s="190"/>
      <c r="U578" s="36"/>
      <c r="V578" s="190" t="e">
        <f>(V577/B577*100)</f>
        <v>#DIV/0!</v>
      </c>
      <c r="W578" s="190"/>
      <c r="X578" s="36"/>
      <c r="Y578" s="190" t="e">
        <f>(Y577/B577*100)</f>
        <v>#DIV/0!</v>
      </c>
      <c r="Z578" s="190"/>
      <c r="AA578" s="36"/>
      <c r="AB578" s="190" t="e">
        <f>(AB577/B577*100)</f>
        <v>#DIV/0!</v>
      </c>
      <c r="AC578" s="190"/>
      <c r="AD578" s="36"/>
      <c r="AE578" s="190" t="e">
        <f>(AE577/B577*100)</f>
        <v>#DIV/0!</v>
      </c>
      <c r="AF578" s="190"/>
      <c r="AG578" s="36"/>
      <c r="AH578" s="190" t="e">
        <f>(AH577/B577*100)</f>
        <v>#DIV/0!</v>
      </c>
      <c r="AI578" s="190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2" t="s">
        <v>42</v>
      </c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</row>
    <row r="588" spans="1:36" hidden="1" x14ac:dyDescent="0.2">
      <c r="A588" s="193" t="s">
        <v>56</v>
      </c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</row>
    <row r="589" spans="1:36" hidden="1" x14ac:dyDescent="0.2">
      <c r="A589" s="194" t="s">
        <v>127</v>
      </c>
      <c r="B589" s="195"/>
      <c r="C589" s="195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</row>
    <row r="590" spans="1:36" hidden="1" x14ac:dyDescent="0.2">
      <c r="A590" s="193" t="s">
        <v>115</v>
      </c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87" t="s">
        <v>33</v>
      </c>
      <c r="B593" s="191" t="s">
        <v>0</v>
      </c>
      <c r="C593" s="191"/>
      <c r="D593" s="191" t="s">
        <v>12</v>
      </c>
      <c r="E593" s="191"/>
      <c r="F593" s="159"/>
      <c r="G593" s="191" t="s">
        <v>13</v>
      </c>
      <c r="H593" s="191"/>
      <c r="I593" s="159"/>
      <c r="J593" s="191" t="s">
        <v>14</v>
      </c>
      <c r="K593" s="191"/>
      <c r="L593" s="159"/>
      <c r="M593" s="191" t="s">
        <v>15</v>
      </c>
      <c r="N593" s="191"/>
      <c r="O593" s="159"/>
      <c r="P593" s="191" t="s">
        <v>27</v>
      </c>
      <c r="Q593" s="191"/>
      <c r="R593" s="159"/>
      <c r="S593" s="191" t="s">
        <v>35</v>
      </c>
      <c r="T593" s="191"/>
      <c r="U593" s="159"/>
      <c r="V593" s="191" t="s">
        <v>16</v>
      </c>
      <c r="W593" s="191"/>
      <c r="X593" s="159"/>
      <c r="Y593" s="191" t="s">
        <v>68</v>
      </c>
      <c r="Z593" s="191"/>
      <c r="AA593" s="159"/>
      <c r="AB593" s="191" t="s">
        <v>34</v>
      </c>
      <c r="AC593" s="191"/>
      <c r="AD593" s="159"/>
      <c r="AE593" s="191" t="s">
        <v>17</v>
      </c>
      <c r="AF593" s="191"/>
      <c r="AG593" s="159"/>
      <c r="AH593" s="191" t="s">
        <v>18</v>
      </c>
      <c r="AI593" s="191"/>
      <c r="AJ593" s="29"/>
    </row>
    <row r="594" spans="1:36" ht="25.5" hidden="1" thickTop="1" thickBot="1" x14ac:dyDescent="0.25">
      <c r="A594" s="196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04">(D595+G595+J595+M595+P595+S595+V595+Y595+AB595+AE595+AH595)</f>
        <v>0</v>
      </c>
      <c r="C595" s="104">
        <f t="shared" ref="C595:C632" si="10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86</v>
      </c>
      <c r="B596" s="104">
        <f t="shared" si="104"/>
        <v>0</v>
      </c>
      <c r="C596" s="104">
        <f t="shared" si="10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106">AH596+AI596</f>
        <v>0</v>
      </c>
    </row>
    <row r="597" spans="1:36" ht="15.95" hidden="1" customHeight="1" thickTop="1" thickBot="1" x14ac:dyDescent="0.25">
      <c r="A597" s="52" t="s">
        <v>101</v>
      </c>
      <c r="B597" s="104">
        <f t="shared" si="104"/>
        <v>0</v>
      </c>
      <c r="C597" s="104">
        <f t="shared" si="10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06"/>
        <v>0</v>
      </c>
    </row>
    <row r="598" spans="1:36" ht="15.95" hidden="1" customHeight="1" thickTop="1" thickBot="1" x14ac:dyDescent="0.25">
      <c r="A598" s="52" t="s">
        <v>97</v>
      </c>
      <c r="B598" s="104">
        <f t="shared" si="104"/>
        <v>0</v>
      </c>
      <c r="C598" s="104">
        <f t="shared" si="10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06"/>
        <v>0</v>
      </c>
    </row>
    <row r="599" spans="1:36" ht="15.95" hidden="1" customHeight="1" thickTop="1" thickBot="1" x14ac:dyDescent="0.25">
      <c r="A599" s="52" t="s">
        <v>92</v>
      </c>
      <c r="B599" s="104">
        <f t="shared" si="104"/>
        <v>0</v>
      </c>
      <c r="C599" s="104">
        <f t="shared" si="10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06"/>
        <v>0</v>
      </c>
    </row>
    <row r="600" spans="1:36" ht="15.95" hidden="1" customHeight="1" thickTop="1" thickBot="1" x14ac:dyDescent="0.25">
      <c r="A600" s="52" t="s">
        <v>89</v>
      </c>
      <c r="B600" s="104">
        <f t="shared" si="104"/>
        <v>0</v>
      </c>
      <c r="C600" s="104">
        <f t="shared" si="10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06"/>
        <v>0</v>
      </c>
    </row>
    <row r="601" spans="1:36" ht="15.95" hidden="1" customHeight="1" thickTop="1" thickBot="1" x14ac:dyDescent="0.25">
      <c r="A601" s="52" t="s">
        <v>94</v>
      </c>
      <c r="B601" s="104">
        <f t="shared" si="104"/>
        <v>0</v>
      </c>
      <c r="C601" s="104">
        <f t="shared" si="10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106"/>
        <v>0</v>
      </c>
    </row>
    <row r="602" spans="1:36" ht="15.95" hidden="1" customHeight="1" thickTop="1" thickBot="1" x14ac:dyDescent="0.25">
      <c r="A602" s="52" t="s">
        <v>90</v>
      </c>
      <c r="B602" s="104">
        <f t="shared" si="104"/>
        <v>0</v>
      </c>
      <c r="C602" s="104">
        <f t="shared" si="10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106"/>
        <v>0</v>
      </c>
    </row>
    <row r="603" spans="1:36" ht="15.95" hidden="1" customHeight="1" thickTop="1" thickBot="1" x14ac:dyDescent="0.25">
      <c r="A603" s="52" t="s">
        <v>78</v>
      </c>
      <c r="B603" s="104">
        <f t="shared" si="104"/>
        <v>0</v>
      </c>
      <c r="C603" s="104">
        <f t="shared" si="10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06"/>
        <v>0</v>
      </c>
    </row>
    <row r="604" spans="1:36" ht="15.95" hidden="1" customHeight="1" thickTop="1" thickBot="1" x14ac:dyDescent="0.25">
      <c r="A604" s="52" t="s">
        <v>96</v>
      </c>
      <c r="B604" s="104">
        <f t="shared" si="104"/>
        <v>0</v>
      </c>
      <c r="C604" s="104">
        <f t="shared" si="10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06"/>
        <v>0</v>
      </c>
    </row>
    <row r="605" spans="1:36" ht="15.95" hidden="1" customHeight="1" thickTop="1" thickBot="1" x14ac:dyDescent="0.25">
      <c r="A605" s="52" t="s">
        <v>100</v>
      </c>
      <c r="B605" s="104">
        <f t="shared" si="104"/>
        <v>0</v>
      </c>
      <c r="C605" s="104">
        <f t="shared" si="10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06"/>
        <v>0</v>
      </c>
    </row>
    <row r="606" spans="1:36" ht="15.95" hidden="1" customHeight="1" thickTop="1" thickBot="1" x14ac:dyDescent="0.25">
      <c r="A606" s="52" t="s">
        <v>83</v>
      </c>
      <c r="B606" s="104">
        <f t="shared" si="104"/>
        <v>0</v>
      </c>
      <c r="C606" s="104">
        <f t="shared" si="10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06"/>
        <v>0</v>
      </c>
    </row>
    <row r="607" spans="1:36" ht="15.95" hidden="1" customHeight="1" thickTop="1" thickBot="1" x14ac:dyDescent="0.25">
      <c r="A607" s="52" t="s">
        <v>85</v>
      </c>
      <c r="B607" s="104">
        <f t="shared" si="104"/>
        <v>0</v>
      </c>
      <c r="C607" s="104">
        <f t="shared" si="10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06"/>
        <v>0</v>
      </c>
    </row>
    <row r="608" spans="1:36" ht="15.95" hidden="1" customHeight="1" thickTop="1" thickBot="1" x14ac:dyDescent="0.25">
      <c r="A608" s="52" t="s">
        <v>81</v>
      </c>
      <c r="B608" s="104">
        <f t="shared" si="104"/>
        <v>0</v>
      </c>
      <c r="C608" s="104">
        <f t="shared" si="10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06"/>
        <v>0</v>
      </c>
    </row>
    <row r="609" spans="1:36" ht="15.95" hidden="1" customHeight="1" thickTop="1" thickBot="1" x14ac:dyDescent="0.25">
      <c r="A609" s="52" t="s">
        <v>80</v>
      </c>
      <c r="B609" s="104">
        <f t="shared" si="104"/>
        <v>0</v>
      </c>
      <c r="C609" s="104">
        <f t="shared" si="10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06"/>
        <v>0</v>
      </c>
    </row>
    <row r="610" spans="1:36" ht="15.95" hidden="1" customHeight="1" thickTop="1" thickBot="1" x14ac:dyDescent="0.25">
      <c r="A610" s="52" t="s">
        <v>109</v>
      </c>
      <c r="B610" s="104">
        <f t="shared" si="104"/>
        <v>0</v>
      </c>
      <c r="C610" s="104">
        <f t="shared" si="10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06"/>
        <v>0</v>
      </c>
    </row>
    <row r="611" spans="1:36" ht="15.95" hidden="1" customHeight="1" thickTop="1" thickBot="1" x14ac:dyDescent="0.25">
      <c r="A611" s="52" t="s">
        <v>79</v>
      </c>
      <c r="B611" s="104">
        <f t="shared" si="104"/>
        <v>0</v>
      </c>
      <c r="C611" s="104">
        <f t="shared" si="10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06"/>
        <v>0</v>
      </c>
    </row>
    <row r="612" spans="1:36" ht="15.95" hidden="1" customHeight="1" thickTop="1" thickBot="1" x14ac:dyDescent="0.25">
      <c r="A612" s="52" t="s">
        <v>84</v>
      </c>
      <c r="B612" s="104">
        <f t="shared" si="104"/>
        <v>0</v>
      </c>
      <c r="C612" s="104">
        <f t="shared" si="10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06"/>
        <v>0</v>
      </c>
    </row>
    <row r="613" spans="1:36" ht="15.95" hidden="1" customHeight="1" thickTop="1" thickBot="1" x14ac:dyDescent="0.25">
      <c r="A613" s="52" t="s">
        <v>102</v>
      </c>
      <c r="B613" s="104">
        <f t="shared" si="104"/>
        <v>0</v>
      </c>
      <c r="C613" s="104">
        <f t="shared" si="10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06"/>
        <v>0</v>
      </c>
    </row>
    <row r="614" spans="1:36" ht="15.95" hidden="1" customHeight="1" thickTop="1" thickBot="1" x14ac:dyDescent="0.25">
      <c r="A614" s="52" t="s">
        <v>93</v>
      </c>
      <c r="B614" s="104">
        <f t="shared" si="104"/>
        <v>0</v>
      </c>
      <c r="C614" s="104">
        <f t="shared" si="10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06"/>
        <v>0</v>
      </c>
    </row>
    <row r="615" spans="1:36" ht="15.95" hidden="1" customHeight="1" thickTop="1" thickBot="1" x14ac:dyDescent="0.25">
      <c r="A615" s="52" t="s">
        <v>103</v>
      </c>
      <c r="B615" s="104">
        <f t="shared" si="104"/>
        <v>0</v>
      </c>
      <c r="C615" s="104">
        <f t="shared" si="10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06"/>
        <v>0</v>
      </c>
    </row>
    <row r="616" spans="1:36" ht="15.95" hidden="1" customHeight="1" thickTop="1" thickBot="1" x14ac:dyDescent="0.25">
      <c r="A616" s="51" t="s">
        <v>117</v>
      </c>
      <c r="B616" s="104">
        <f t="shared" si="104"/>
        <v>0</v>
      </c>
      <c r="C616" s="104">
        <f t="shared" si="10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06"/>
        <v>0</v>
      </c>
    </row>
    <row r="617" spans="1:36" ht="15.95" hidden="1" customHeight="1" thickTop="1" thickBot="1" x14ac:dyDescent="0.25">
      <c r="A617" s="52" t="s">
        <v>108</v>
      </c>
      <c r="B617" s="104">
        <f t="shared" si="104"/>
        <v>0</v>
      </c>
      <c r="C617" s="104">
        <f t="shared" si="10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06"/>
        <v>0</v>
      </c>
    </row>
    <row r="618" spans="1:36" ht="15.95" hidden="1" customHeight="1" thickTop="1" thickBot="1" x14ac:dyDescent="0.25">
      <c r="A618" s="52" t="s">
        <v>82</v>
      </c>
      <c r="B618" s="104">
        <f t="shared" si="104"/>
        <v>0</v>
      </c>
      <c r="C618" s="104">
        <f t="shared" si="10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06"/>
        <v>0</v>
      </c>
    </row>
    <row r="619" spans="1:36" ht="15.95" hidden="1" customHeight="1" thickTop="1" thickBot="1" x14ac:dyDescent="0.25">
      <c r="A619" s="52" t="s">
        <v>106</v>
      </c>
      <c r="B619" s="104">
        <f t="shared" si="104"/>
        <v>0</v>
      </c>
      <c r="C619" s="104">
        <f t="shared" si="10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06"/>
        <v>0</v>
      </c>
    </row>
    <row r="620" spans="1:36" ht="15.95" hidden="1" customHeight="1" thickTop="1" thickBot="1" x14ac:dyDescent="0.25">
      <c r="A620" s="52" t="s">
        <v>116</v>
      </c>
      <c r="B620" s="104">
        <f t="shared" si="104"/>
        <v>0</v>
      </c>
      <c r="C620" s="104">
        <f t="shared" si="10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06"/>
        <v>0</v>
      </c>
    </row>
    <row r="621" spans="1:36" ht="15.95" hidden="1" customHeight="1" thickTop="1" thickBot="1" x14ac:dyDescent="0.25">
      <c r="A621" s="52" t="s">
        <v>118</v>
      </c>
      <c r="B621" s="104">
        <f t="shared" si="104"/>
        <v>0</v>
      </c>
      <c r="C621" s="104">
        <f t="shared" si="10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06"/>
        <v>0</v>
      </c>
    </row>
    <row r="622" spans="1:36" ht="15.95" hidden="1" customHeight="1" thickTop="1" thickBot="1" x14ac:dyDescent="0.25">
      <c r="A622" s="52" t="s">
        <v>121</v>
      </c>
      <c r="B622" s="104">
        <f t="shared" si="104"/>
        <v>0</v>
      </c>
      <c r="C622" s="104">
        <f t="shared" si="10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06"/>
        <v>0</v>
      </c>
    </row>
    <row r="623" spans="1:36" ht="15.95" hidden="1" customHeight="1" thickTop="1" thickBot="1" x14ac:dyDescent="0.25">
      <c r="A623" s="52" t="s">
        <v>99</v>
      </c>
      <c r="B623" s="104">
        <f t="shared" si="104"/>
        <v>0</v>
      </c>
      <c r="C623" s="104">
        <f t="shared" si="10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06"/>
        <v>0</v>
      </c>
    </row>
    <row r="624" spans="1:36" ht="15.95" hidden="1" customHeight="1" thickTop="1" thickBot="1" x14ac:dyDescent="0.25">
      <c r="A624" s="52" t="s">
        <v>104</v>
      </c>
      <c r="B624" s="104">
        <f t="shared" si="104"/>
        <v>0</v>
      </c>
      <c r="C624" s="104">
        <f t="shared" si="10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06"/>
        <v>0</v>
      </c>
    </row>
    <row r="625" spans="1:36" ht="15.95" hidden="1" customHeight="1" thickTop="1" thickBot="1" x14ac:dyDescent="0.25">
      <c r="A625" s="51" t="s">
        <v>111</v>
      </c>
      <c r="B625" s="104">
        <f t="shared" si="104"/>
        <v>0</v>
      </c>
      <c r="C625" s="104">
        <f t="shared" si="10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06"/>
        <v>0</v>
      </c>
    </row>
    <row r="626" spans="1:36" ht="15.95" hidden="1" customHeight="1" thickTop="1" thickBot="1" x14ac:dyDescent="0.25">
      <c r="A626" s="52" t="s">
        <v>119</v>
      </c>
      <c r="B626" s="104">
        <f t="shared" si="104"/>
        <v>0</v>
      </c>
      <c r="C626" s="104">
        <f t="shared" si="10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06"/>
        <v>0</v>
      </c>
    </row>
    <row r="627" spans="1:36" ht="15.95" hidden="1" customHeight="1" thickTop="1" thickBot="1" x14ac:dyDescent="0.25">
      <c r="A627" s="52" t="s">
        <v>120</v>
      </c>
      <c r="B627" s="104">
        <f t="shared" si="104"/>
        <v>0</v>
      </c>
      <c r="C627" s="104">
        <f t="shared" si="10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06"/>
        <v>0</v>
      </c>
    </row>
    <row r="628" spans="1:36" ht="15.95" hidden="1" customHeight="1" thickTop="1" thickBot="1" x14ac:dyDescent="0.25">
      <c r="A628" s="52" t="s">
        <v>122</v>
      </c>
      <c r="B628" s="104">
        <f t="shared" si="104"/>
        <v>0</v>
      </c>
      <c r="C628" s="104">
        <f t="shared" si="10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06"/>
        <v>0</v>
      </c>
    </row>
    <row r="629" spans="1:36" ht="15.95" hidden="1" customHeight="1" thickTop="1" thickBot="1" x14ac:dyDescent="0.25">
      <c r="A629" s="52" t="s">
        <v>88</v>
      </c>
      <c r="B629" s="104">
        <f t="shared" si="104"/>
        <v>0</v>
      </c>
      <c r="C629" s="104">
        <f t="shared" si="10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06"/>
        <v>0</v>
      </c>
    </row>
    <row r="630" spans="1:36" ht="15.95" hidden="1" customHeight="1" thickTop="1" thickBot="1" x14ac:dyDescent="0.25">
      <c r="A630" s="52" t="s">
        <v>107</v>
      </c>
      <c r="B630" s="104">
        <f t="shared" si="104"/>
        <v>0</v>
      </c>
      <c r="C630" s="104">
        <f t="shared" si="10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06"/>
        <v>0</v>
      </c>
    </row>
    <row r="631" spans="1:36" ht="15.95" hidden="1" customHeight="1" thickTop="1" thickBot="1" x14ac:dyDescent="0.25">
      <c r="A631" s="52" t="s">
        <v>105</v>
      </c>
      <c r="B631" s="104">
        <f t="shared" si="104"/>
        <v>0</v>
      </c>
      <c r="C631" s="104">
        <f t="shared" si="10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06"/>
        <v>0</v>
      </c>
    </row>
    <row r="632" spans="1:36" ht="15.95" hidden="1" customHeight="1" thickTop="1" thickBot="1" x14ac:dyDescent="0.25">
      <c r="A632" s="52" t="s">
        <v>112</v>
      </c>
      <c r="B632" s="104">
        <f t="shared" si="104"/>
        <v>0</v>
      </c>
      <c r="C632" s="104">
        <f t="shared" si="10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10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107">SUM(C595:C632)</f>
        <v>0</v>
      </c>
      <c r="D633" s="66">
        <f t="shared" si="107"/>
        <v>0</v>
      </c>
      <c r="E633" s="66">
        <f t="shared" si="107"/>
        <v>0</v>
      </c>
      <c r="F633" s="66">
        <f t="shared" si="107"/>
        <v>0</v>
      </c>
      <c r="G633" s="66">
        <f t="shared" si="107"/>
        <v>0</v>
      </c>
      <c r="H633" s="66">
        <f t="shared" si="107"/>
        <v>0</v>
      </c>
      <c r="I633" s="66">
        <f t="shared" si="107"/>
        <v>0</v>
      </c>
      <c r="J633" s="66">
        <f t="shared" si="107"/>
        <v>0</v>
      </c>
      <c r="K633" s="66">
        <f t="shared" si="107"/>
        <v>0</v>
      </c>
      <c r="L633" s="66">
        <f t="shared" si="107"/>
        <v>0</v>
      </c>
      <c r="M633" s="66">
        <f t="shared" si="107"/>
        <v>0</v>
      </c>
      <c r="N633" s="66">
        <f t="shared" si="107"/>
        <v>0</v>
      </c>
      <c r="O633" s="66">
        <f t="shared" si="107"/>
        <v>0</v>
      </c>
      <c r="P633" s="66">
        <f t="shared" si="107"/>
        <v>0</v>
      </c>
      <c r="Q633" s="66">
        <f t="shared" si="107"/>
        <v>0</v>
      </c>
      <c r="R633" s="66">
        <f t="shared" si="107"/>
        <v>0</v>
      </c>
      <c r="S633" s="66">
        <f t="shared" si="107"/>
        <v>0</v>
      </c>
      <c r="T633" s="66">
        <f t="shared" si="107"/>
        <v>0</v>
      </c>
      <c r="U633" s="66">
        <f t="shared" si="107"/>
        <v>0</v>
      </c>
      <c r="V633" s="66">
        <f t="shared" si="107"/>
        <v>0</v>
      </c>
      <c r="W633" s="66">
        <f t="shared" si="107"/>
        <v>0</v>
      </c>
      <c r="X633" s="66">
        <f t="shared" si="107"/>
        <v>0</v>
      </c>
      <c r="Y633" s="66">
        <f t="shared" si="107"/>
        <v>0</v>
      </c>
      <c r="Z633" s="66">
        <f t="shared" si="107"/>
        <v>0</v>
      </c>
      <c r="AA633" s="66">
        <f t="shared" si="107"/>
        <v>0</v>
      </c>
      <c r="AB633" s="66">
        <f t="shared" si="107"/>
        <v>0</v>
      </c>
      <c r="AC633" s="66">
        <f t="shared" si="107"/>
        <v>0</v>
      </c>
      <c r="AD633" s="66">
        <f t="shared" si="107"/>
        <v>0</v>
      </c>
      <c r="AE633" s="66">
        <f t="shared" si="107"/>
        <v>0</v>
      </c>
      <c r="AF633" s="66">
        <f t="shared" si="107"/>
        <v>0</v>
      </c>
      <c r="AG633" s="66">
        <f t="shared" si="107"/>
        <v>0</v>
      </c>
      <c r="AH633" s="66">
        <f t="shared" si="107"/>
        <v>0</v>
      </c>
      <c r="AI633" s="66">
        <f t="shared" si="10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0" t="e">
        <f>(C633/B636*100)</f>
        <v>#DIV/0!</v>
      </c>
      <c r="C635" s="190"/>
      <c r="D635" s="190" t="e">
        <f>(E633/D636*100)</f>
        <v>#DIV/0!</v>
      </c>
      <c r="E635" s="190"/>
      <c r="F635" s="36"/>
      <c r="G635" s="190" t="e">
        <f>(H633/G636*100)</f>
        <v>#DIV/0!</v>
      </c>
      <c r="H635" s="190"/>
      <c r="I635" s="36"/>
      <c r="J635" s="190" t="e">
        <f>(K633/J636*100)</f>
        <v>#DIV/0!</v>
      </c>
      <c r="K635" s="190"/>
      <c r="L635" s="36"/>
      <c r="M635" s="190" t="e">
        <f>(N633/M636*100)</f>
        <v>#DIV/0!</v>
      </c>
      <c r="N635" s="190"/>
      <c r="O635" s="36"/>
      <c r="P635" s="190" t="e">
        <f>(Q633/P636*100)</f>
        <v>#DIV/0!</v>
      </c>
      <c r="Q635" s="190"/>
      <c r="R635" s="36"/>
      <c r="S635" s="190" t="e">
        <f>(T633/S636*100)</f>
        <v>#DIV/0!</v>
      </c>
      <c r="T635" s="190"/>
      <c r="U635" s="36"/>
      <c r="V635" s="190" t="e">
        <f>(W633/V636*100)</f>
        <v>#DIV/0!</v>
      </c>
      <c r="W635" s="190"/>
      <c r="X635" s="36"/>
      <c r="Y635" s="190" t="e">
        <f>(Z633/Y636*100)</f>
        <v>#DIV/0!</v>
      </c>
      <c r="Z635" s="190"/>
      <c r="AA635" s="36"/>
      <c r="AB635" s="190" t="e">
        <f>(AC633/AB636*100)</f>
        <v>#DIV/0!</v>
      </c>
      <c r="AC635" s="190"/>
      <c r="AD635" s="36"/>
      <c r="AE635" s="190" t="e">
        <f>(AF633/AE636*100)</f>
        <v>#DIV/0!</v>
      </c>
      <c r="AF635" s="190"/>
      <c r="AG635" s="36"/>
      <c r="AH635" s="190" t="e">
        <f>(AI633/AH636*100)</f>
        <v>#DIV/0!</v>
      </c>
      <c r="AI635" s="190"/>
      <c r="AJ635" s="36"/>
    </row>
    <row r="636" spans="1:36" hidden="1" x14ac:dyDescent="0.2">
      <c r="A636" s="5" t="s">
        <v>39</v>
      </c>
      <c r="B636" s="188">
        <f>(B633+C633)</f>
        <v>0</v>
      </c>
      <c r="C636" s="189"/>
      <c r="D636" s="188">
        <f>(D633+E633)</f>
        <v>0</v>
      </c>
      <c r="E636" s="189"/>
      <c r="F636" s="37"/>
      <c r="G636" s="188">
        <f>(G633+H633)</f>
        <v>0</v>
      </c>
      <c r="H636" s="189"/>
      <c r="I636" s="37"/>
      <c r="J636" s="188">
        <f>(J633+K633)</f>
        <v>0</v>
      </c>
      <c r="K636" s="189"/>
      <c r="L636" s="37"/>
      <c r="M636" s="188">
        <f>(M633+N633)</f>
        <v>0</v>
      </c>
      <c r="N636" s="189"/>
      <c r="O636" s="37"/>
      <c r="P636" s="188">
        <f>(P633+Q633)</f>
        <v>0</v>
      </c>
      <c r="Q636" s="189"/>
      <c r="R636" s="37"/>
      <c r="S636" s="188">
        <f>(S633+T633)</f>
        <v>0</v>
      </c>
      <c r="T636" s="189"/>
      <c r="U636" s="37"/>
      <c r="V636" s="188">
        <f>(V633+W633)</f>
        <v>0</v>
      </c>
      <c r="W636" s="189"/>
      <c r="X636" s="37"/>
      <c r="Y636" s="188">
        <f>(Y633+Z633)</f>
        <v>0</v>
      </c>
      <c r="Z636" s="189"/>
      <c r="AA636" s="37"/>
      <c r="AB636" s="188">
        <f>(AB633+AC633)</f>
        <v>0</v>
      </c>
      <c r="AC636" s="189"/>
      <c r="AD636" s="37"/>
      <c r="AE636" s="188">
        <f>(AE633+AF633)</f>
        <v>0</v>
      </c>
      <c r="AF636" s="189"/>
      <c r="AG636" s="37"/>
      <c r="AH636" s="188">
        <f>(AH633+AI633)</f>
        <v>0</v>
      </c>
      <c r="AI636" s="189"/>
      <c r="AJ636" s="37"/>
    </row>
    <row r="637" spans="1:36" hidden="1" x14ac:dyDescent="0.2">
      <c r="A637" s="5" t="s">
        <v>40</v>
      </c>
      <c r="B637" s="190" t="e">
        <f>SUM(D637:AI637)</f>
        <v>#DIV/0!</v>
      </c>
      <c r="C637" s="189"/>
      <c r="D637" s="190" t="e">
        <f>(D636/B636*100)</f>
        <v>#DIV/0!</v>
      </c>
      <c r="E637" s="190"/>
      <c r="F637" s="36"/>
      <c r="G637" s="190" t="e">
        <f>(G636/B636*100)</f>
        <v>#DIV/0!</v>
      </c>
      <c r="H637" s="190"/>
      <c r="I637" s="36"/>
      <c r="J637" s="190" t="e">
        <f>(J636/B636*100)</f>
        <v>#DIV/0!</v>
      </c>
      <c r="K637" s="190"/>
      <c r="L637" s="36"/>
      <c r="M637" s="190" t="e">
        <f>(M636/B636*100)</f>
        <v>#DIV/0!</v>
      </c>
      <c r="N637" s="190"/>
      <c r="O637" s="36"/>
      <c r="P637" s="190" t="e">
        <f>(P636/B636*100)</f>
        <v>#DIV/0!</v>
      </c>
      <c r="Q637" s="190"/>
      <c r="R637" s="36"/>
      <c r="S637" s="190" t="e">
        <f>(S636/B636*100)</f>
        <v>#DIV/0!</v>
      </c>
      <c r="T637" s="190"/>
      <c r="U637" s="36"/>
      <c r="V637" s="190" t="e">
        <f>(V636/B636*100)</f>
        <v>#DIV/0!</v>
      </c>
      <c r="W637" s="190"/>
      <c r="X637" s="36"/>
      <c r="Y637" s="190" t="e">
        <f>(Y636/B636*100)</f>
        <v>#DIV/0!</v>
      </c>
      <c r="Z637" s="190"/>
      <c r="AA637" s="36"/>
      <c r="AB637" s="190" t="e">
        <f>(AB636/B636*100)</f>
        <v>#DIV/0!</v>
      </c>
      <c r="AC637" s="190"/>
      <c r="AD637" s="36"/>
      <c r="AE637" s="190" t="e">
        <f>(AE636/B636*100)</f>
        <v>#DIV/0!</v>
      </c>
      <c r="AF637" s="190"/>
      <c r="AG637" s="36"/>
      <c r="AH637" s="190" t="e">
        <f>(AH636/B636*100)</f>
        <v>#DIV/0!</v>
      </c>
      <c r="AI637" s="190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2" t="s">
        <v>42</v>
      </c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</row>
    <row r="647" spans="1:36" hidden="1" x14ac:dyDescent="0.2">
      <c r="A647" s="193" t="s">
        <v>56</v>
      </c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</row>
    <row r="648" spans="1:36" hidden="1" x14ac:dyDescent="0.2">
      <c r="A648" s="194" t="s">
        <v>128</v>
      </c>
      <c r="B648" s="195"/>
      <c r="C648" s="195"/>
      <c r="D648" s="195"/>
      <c r="E648" s="195"/>
      <c r="F648" s="195"/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  <c r="Z648" s="195"/>
      <c r="AA648" s="195"/>
      <c r="AB648" s="195"/>
      <c r="AC648" s="195"/>
      <c r="AD648" s="195"/>
      <c r="AE648" s="195"/>
      <c r="AF648" s="195"/>
      <c r="AG648" s="195"/>
      <c r="AH648" s="195"/>
      <c r="AI648" s="195"/>
    </row>
    <row r="649" spans="1:36" hidden="1" x14ac:dyDescent="0.2">
      <c r="A649" s="193" t="s">
        <v>115</v>
      </c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B649" s="193"/>
      <c r="AC649" s="193"/>
      <c r="AD649" s="193"/>
      <c r="AE649" s="193"/>
      <c r="AF649" s="193"/>
      <c r="AG649" s="193"/>
      <c r="AH649" s="193"/>
      <c r="AI649" s="193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87" t="s">
        <v>33</v>
      </c>
      <c r="B652" s="191" t="s">
        <v>0</v>
      </c>
      <c r="C652" s="191"/>
      <c r="D652" s="191" t="s">
        <v>12</v>
      </c>
      <c r="E652" s="191"/>
      <c r="F652" s="159"/>
      <c r="G652" s="191" t="s">
        <v>13</v>
      </c>
      <c r="H652" s="191"/>
      <c r="I652" s="159"/>
      <c r="J652" s="191" t="s">
        <v>14</v>
      </c>
      <c r="K652" s="191"/>
      <c r="L652" s="159"/>
      <c r="M652" s="191" t="s">
        <v>15</v>
      </c>
      <c r="N652" s="191"/>
      <c r="O652" s="159"/>
      <c r="P652" s="191" t="s">
        <v>27</v>
      </c>
      <c r="Q652" s="191"/>
      <c r="R652" s="159"/>
      <c r="S652" s="191" t="s">
        <v>35</v>
      </c>
      <c r="T652" s="191"/>
      <c r="U652" s="159"/>
      <c r="V652" s="191" t="s">
        <v>16</v>
      </c>
      <c r="W652" s="191"/>
      <c r="X652" s="159"/>
      <c r="Y652" s="191" t="s">
        <v>68</v>
      </c>
      <c r="Z652" s="191"/>
      <c r="AA652" s="159"/>
      <c r="AB652" s="191" t="s">
        <v>34</v>
      </c>
      <c r="AC652" s="191"/>
      <c r="AD652" s="159"/>
      <c r="AE652" s="191" t="s">
        <v>17</v>
      </c>
      <c r="AF652" s="191"/>
      <c r="AG652" s="159"/>
      <c r="AH652" s="191" t="s">
        <v>18</v>
      </c>
      <c r="AI652" s="191"/>
      <c r="AJ652" s="74"/>
    </row>
    <row r="653" spans="1:36" ht="25.5" hidden="1" thickTop="1" thickBot="1" x14ac:dyDescent="0.25">
      <c r="A653" s="196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108">(D654+G654+J654+M654+P654+S654+V654+Y654+AB654+AE654+AH654)</f>
        <v>0</v>
      </c>
      <c r="C654" s="104">
        <f t="shared" ref="C654:C691" si="10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86</v>
      </c>
      <c r="B655" s="104">
        <f t="shared" si="108"/>
        <v>0</v>
      </c>
      <c r="C655" s="104">
        <f t="shared" si="10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10">AH655+AI655</f>
        <v>0</v>
      </c>
    </row>
    <row r="656" spans="1:36" ht="15.95" hidden="1" customHeight="1" thickTop="1" thickBot="1" x14ac:dyDescent="0.25">
      <c r="A656" s="52" t="s">
        <v>101</v>
      </c>
      <c r="B656" s="104">
        <f t="shared" si="108"/>
        <v>0</v>
      </c>
      <c r="C656" s="104">
        <f t="shared" si="10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10"/>
        <v>0</v>
      </c>
    </row>
    <row r="657" spans="1:36" ht="15.95" hidden="1" customHeight="1" thickTop="1" thickBot="1" x14ac:dyDescent="0.25">
      <c r="A657" s="52" t="s">
        <v>97</v>
      </c>
      <c r="B657" s="104">
        <f t="shared" si="108"/>
        <v>0</v>
      </c>
      <c r="C657" s="104">
        <f t="shared" si="10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10"/>
        <v>0</v>
      </c>
    </row>
    <row r="658" spans="1:36" ht="15.95" hidden="1" customHeight="1" thickTop="1" thickBot="1" x14ac:dyDescent="0.25">
      <c r="A658" s="52" t="s">
        <v>92</v>
      </c>
      <c r="B658" s="104">
        <f t="shared" si="108"/>
        <v>0</v>
      </c>
      <c r="C658" s="104">
        <f t="shared" si="10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10"/>
        <v>0</v>
      </c>
    </row>
    <row r="659" spans="1:36" ht="15.95" hidden="1" customHeight="1" thickTop="1" thickBot="1" x14ac:dyDescent="0.25">
      <c r="A659" s="52" t="s">
        <v>89</v>
      </c>
      <c r="B659" s="104">
        <f t="shared" si="108"/>
        <v>0</v>
      </c>
      <c r="C659" s="104">
        <f t="shared" si="10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10"/>
        <v>0</v>
      </c>
    </row>
    <row r="660" spans="1:36" ht="15.95" hidden="1" customHeight="1" thickTop="1" thickBot="1" x14ac:dyDescent="0.25">
      <c r="A660" s="52" t="s">
        <v>94</v>
      </c>
      <c r="B660" s="104">
        <f t="shared" si="108"/>
        <v>0</v>
      </c>
      <c r="C660" s="104">
        <f t="shared" si="10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10"/>
        <v>0</v>
      </c>
    </row>
    <row r="661" spans="1:36" ht="15.95" hidden="1" customHeight="1" thickTop="1" thickBot="1" x14ac:dyDescent="0.25">
      <c r="A661" s="52" t="s">
        <v>90</v>
      </c>
      <c r="B661" s="104">
        <f t="shared" si="108"/>
        <v>0</v>
      </c>
      <c r="C661" s="104">
        <f t="shared" si="10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10"/>
        <v>0</v>
      </c>
    </row>
    <row r="662" spans="1:36" ht="15.95" hidden="1" customHeight="1" thickTop="1" thickBot="1" x14ac:dyDescent="0.25">
      <c r="A662" s="52" t="s">
        <v>78</v>
      </c>
      <c r="B662" s="104">
        <f t="shared" si="108"/>
        <v>0</v>
      </c>
      <c r="C662" s="104">
        <f t="shared" si="10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10"/>
        <v>0</v>
      </c>
    </row>
    <row r="663" spans="1:36" ht="15.95" hidden="1" customHeight="1" thickTop="1" thickBot="1" x14ac:dyDescent="0.25">
      <c r="A663" s="52" t="s">
        <v>96</v>
      </c>
      <c r="B663" s="104">
        <f t="shared" si="108"/>
        <v>0</v>
      </c>
      <c r="C663" s="104">
        <f t="shared" si="10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10"/>
        <v>0</v>
      </c>
    </row>
    <row r="664" spans="1:36" ht="15.95" hidden="1" customHeight="1" thickTop="1" thickBot="1" x14ac:dyDescent="0.25">
      <c r="A664" s="52" t="s">
        <v>100</v>
      </c>
      <c r="B664" s="104">
        <f t="shared" si="108"/>
        <v>0</v>
      </c>
      <c r="C664" s="104">
        <f t="shared" si="10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10"/>
        <v>0</v>
      </c>
    </row>
    <row r="665" spans="1:36" ht="15.95" hidden="1" customHeight="1" thickTop="1" thickBot="1" x14ac:dyDescent="0.25">
      <c r="A665" s="52" t="s">
        <v>83</v>
      </c>
      <c r="B665" s="104">
        <f t="shared" si="108"/>
        <v>0</v>
      </c>
      <c r="C665" s="104">
        <f t="shared" si="10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10"/>
        <v>0</v>
      </c>
    </row>
    <row r="666" spans="1:36" ht="15.95" hidden="1" customHeight="1" thickTop="1" thickBot="1" x14ac:dyDescent="0.25">
      <c r="A666" s="52" t="s">
        <v>85</v>
      </c>
      <c r="B666" s="104">
        <f t="shared" si="108"/>
        <v>0</v>
      </c>
      <c r="C666" s="104">
        <f t="shared" si="10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10"/>
        <v>0</v>
      </c>
    </row>
    <row r="667" spans="1:36" ht="15.95" hidden="1" customHeight="1" thickTop="1" thickBot="1" x14ac:dyDescent="0.25">
      <c r="A667" s="52" t="s">
        <v>81</v>
      </c>
      <c r="B667" s="104">
        <f t="shared" si="108"/>
        <v>0</v>
      </c>
      <c r="C667" s="104">
        <f t="shared" si="10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10"/>
        <v>0</v>
      </c>
    </row>
    <row r="668" spans="1:36" ht="15.95" hidden="1" customHeight="1" thickTop="1" thickBot="1" x14ac:dyDescent="0.25">
      <c r="A668" s="52" t="s">
        <v>80</v>
      </c>
      <c r="B668" s="104">
        <f t="shared" si="108"/>
        <v>0</v>
      </c>
      <c r="C668" s="104">
        <f t="shared" si="10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10"/>
        <v>0</v>
      </c>
    </row>
    <row r="669" spans="1:36" ht="15.95" hidden="1" customHeight="1" thickTop="1" thickBot="1" x14ac:dyDescent="0.25">
      <c r="A669" s="52" t="s">
        <v>109</v>
      </c>
      <c r="B669" s="104">
        <f t="shared" si="108"/>
        <v>0</v>
      </c>
      <c r="C669" s="104">
        <f t="shared" si="10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10"/>
        <v>0</v>
      </c>
    </row>
    <row r="670" spans="1:36" ht="15.95" hidden="1" customHeight="1" thickTop="1" thickBot="1" x14ac:dyDescent="0.25">
      <c r="A670" s="52" t="s">
        <v>79</v>
      </c>
      <c r="B670" s="104">
        <f t="shared" si="108"/>
        <v>0</v>
      </c>
      <c r="C670" s="104">
        <f t="shared" si="10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10"/>
        <v>0</v>
      </c>
    </row>
    <row r="671" spans="1:36" ht="15.95" hidden="1" customHeight="1" thickTop="1" thickBot="1" x14ac:dyDescent="0.25">
      <c r="A671" s="52" t="s">
        <v>84</v>
      </c>
      <c r="B671" s="104">
        <f t="shared" si="108"/>
        <v>0</v>
      </c>
      <c r="C671" s="104">
        <f t="shared" si="10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10"/>
        <v>0</v>
      </c>
    </row>
    <row r="672" spans="1:36" ht="15.95" hidden="1" customHeight="1" thickTop="1" thickBot="1" x14ac:dyDescent="0.25">
      <c r="A672" s="52" t="s">
        <v>102</v>
      </c>
      <c r="B672" s="104">
        <f t="shared" si="108"/>
        <v>0</v>
      </c>
      <c r="C672" s="104">
        <f t="shared" si="10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10"/>
        <v>0</v>
      </c>
    </row>
    <row r="673" spans="1:36" ht="15.95" hidden="1" customHeight="1" thickTop="1" thickBot="1" x14ac:dyDescent="0.25">
      <c r="A673" s="52" t="s">
        <v>93</v>
      </c>
      <c r="B673" s="104">
        <f t="shared" si="108"/>
        <v>0</v>
      </c>
      <c r="C673" s="104">
        <f t="shared" si="10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10"/>
        <v>0</v>
      </c>
    </row>
    <row r="674" spans="1:36" ht="15.95" hidden="1" customHeight="1" thickTop="1" thickBot="1" x14ac:dyDescent="0.25">
      <c r="A674" s="52" t="s">
        <v>103</v>
      </c>
      <c r="B674" s="104">
        <f t="shared" si="108"/>
        <v>0</v>
      </c>
      <c r="C674" s="104">
        <f t="shared" si="10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10"/>
        <v>0</v>
      </c>
    </row>
    <row r="675" spans="1:36" ht="15.95" hidden="1" customHeight="1" thickTop="1" thickBot="1" x14ac:dyDescent="0.25">
      <c r="A675" s="51" t="s">
        <v>117</v>
      </c>
      <c r="B675" s="104">
        <f t="shared" si="108"/>
        <v>0</v>
      </c>
      <c r="C675" s="104">
        <f t="shared" si="10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10"/>
        <v>0</v>
      </c>
    </row>
    <row r="676" spans="1:36" ht="15.95" hidden="1" customHeight="1" thickTop="1" thickBot="1" x14ac:dyDescent="0.25">
      <c r="A676" s="52" t="s">
        <v>108</v>
      </c>
      <c r="B676" s="104">
        <f t="shared" si="108"/>
        <v>0</v>
      </c>
      <c r="C676" s="104">
        <f t="shared" si="10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10"/>
        <v>0</v>
      </c>
    </row>
    <row r="677" spans="1:36" ht="15.95" hidden="1" customHeight="1" thickTop="1" thickBot="1" x14ac:dyDescent="0.25">
      <c r="A677" s="52" t="s">
        <v>82</v>
      </c>
      <c r="B677" s="104">
        <f t="shared" si="108"/>
        <v>0</v>
      </c>
      <c r="C677" s="104">
        <f t="shared" si="10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10"/>
        <v>0</v>
      </c>
    </row>
    <row r="678" spans="1:36" ht="15.95" hidden="1" customHeight="1" thickTop="1" thickBot="1" x14ac:dyDescent="0.25">
      <c r="A678" s="52" t="s">
        <v>106</v>
      </c>
      <c r="B678" s="104">
        <f t="shared" si="108"/>
        <v>0</v>
      </c>
      <c r="C678" s="104">
        <f t="shared" si="10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10"/>
        <v>0</v>
      </c>
    </row>
    <row r="679" spans="1:36" ht="15.95" hidden="1" customHeight="1" thickTop="1" thickBot="1" x14ac:dyDescent="0.25">
      <c r="A679" s="52" t="s">
        <v>116</v>
      </c>
      <c r="B679" s="104">
        <f t="shared" si="108"/>
        <v>0</v>
      </c>
      <c r="C679" s="104">
        <f t="shared" si="10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10"/>
        <v>0</v>
      </c>
    </row>
    <row r="680" spans="1:36" ht="15.95" hidden="1" customHeight="1" thickTop="1" thickBot="1" x14ac:dyDescent="0.25">
      <c r="A680" s="52" t="s">
        <v>118</v>
      </c>
      <c r="B680" s="104">
        <f t="shared" si="108"/>
        <v>0</v>
      </c>
      <c r="C680" s="104">
        <f t="shared" si="10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10"/>
        <v>0</v>
      </c>
    </row>
    <row r="681" spans="1:36" ht="15.95" hidden="1" customHeight="1" thickTop="1" thickBot="1" x14ac:dyDescent="0.25">
      <c r="A681" s="52" t="s">
        <v>121</v>
      </c>
      <c r="B681" s="104">
        <f t="shared" si="108"/>
        <v>0</v>
      </c>
      <c r="C681" s="104">
        <f t="shared" si="10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10"/>
        <v>0</v>
      </c>
    </row>
    <row r="682" spans="1:36" ht="15.95" hidden="1" customHeight="1" thickTop="1" thickBot="1" x14ac:dyDescent="0.25">
      <c r="A682" s="52" t="s">
        <v>99</v>
      </c>
      <c r="B682" s="104">
        <f t="shared" si="108"/>
        <v>0</v>
      </c>
      <c r="C682" s="104">
        <f t="shared" si="10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10"/>
        <v>0</v>
      </c>
    </row>
    <row r="683" spans="1:36" s="45" customFormat="1" ht="15.95" hidden="1" customHeight="1" thickTop="1" thickBot="1" x14ac:dyDescent="0.25">
      <c r="A683" s="52" t="s">
        <v>104</v>
      </c>
      <c r="B683" s="106">
        <f t="shared" si="108"/>
        <v>0</v>
      </c>
      <c r="C683" s="106">
        <f t="shared" si="10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10"/>
        <v>0</v>
      </c>
    </row>
    <row r="684" spans="1:36" ht="15.95" hidden="1" customHeight="1" thickTop="1" thickBot="1" x14ac:dyDescent="0.25">
      <c r="A684" s="51" t="s">
        <v>111</v>
      </c>
      <c r="B684" s="104">
        <f t="shared" si="108"/>
        <v>0</v>
      </c>
      <c r="C684" s="104">
        <f t="shared" si="10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10"/>
        <v>0</v>
      </c>
    </row>
    <row r="685" spans="1:36" s="45" customFormat="1" ht="15.95" hidden="1" customHeight="1" thickTop="1" thickBot="1" x14ac:dyDescent="0.25">
      <c r="A685" s="52" t="s">
        <v>119</v>
      </c>
      <c r="B685" s="106">
        <f t="shared" si="108"/>
        <v>0</v>
      </c>
      <c r="C685" s="106">
        <f t="shared" si="10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10"/>
        <v>0</v>
      </c>
    </row>
    <row r="686" spans="1:36" ht="15.95" hidden="1" customHeight="1" thickTop="1" thickBot="1" x14ac:dyDescent="0.25">
      <c r="A686" s="52" t="s">
        <v>120</v>
      </c>
      <c r="B686" s="104">
        <f t="shared" si="108"/>
        <v>0</v>
      </c>
      <c r="C686" s="104">
        <f t="shared" si="10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10"/>
        <v>0</v>
      </c>
    </row>
    <row r="687" spans="1:36" ht="15.95" hidden="1" customHeight="1" thickTop="1" thickBot="1" x14ac:dyDescent="0.25">
      <c r="A687" s="52" t="s">
        <v>122</v>
      </c>
      <c r="B687" s="104">
        <f t="shared" si="108"/>
        <v>0</v>
      </c>
      <c r="C687" s="104">
        <f t="shared" si="10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1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108"/>
        <v>0</v>
      </c>
      <c r="C688" s="106">
        <f t="shared" si="10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10"/>
        <v>0</v>
      </c>
    </row>
    <row r="689" spans="1:36" s="45" customFormat="1" ht="15.95" hidden="1" customHeight="1" thickTop="1" thickBot="1" x14ac:dyDescent="0.25">
      <c r="A689" s="52" t="s">
        <v>107</v>
      </c>
      <c r="B689" s="106">
        <f t="shared" si="108"/>
        <v>0</v>
      </c>
      <c r="C689" s="106">
        <f t="shared" si="10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10"/>
        <v>0</v>
      </c>
    </row>
    <row r="690" spans="1:36" ht="15.95" hidden="1" customHeight="1" thickTop="1" thickBot="1" x14ac:dyDescent="0.25">
      <c r="A690" s="52" t="s">
        <v>105</v>
      </c>
      <c r="B690" s="104">
        <f t="shared" si="108"/>
        <v>0</v>
      </c>
      <c r="C690" s="104">
        <f t="shared" si="10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10"/>
        <v>0</v>
      </c>
    </row>
    <row r="691" spans="1:36" ht="15.95" hidden="1" customHeight="1" thickTop="1" thickBot="1" x14ac:dyDescent="0.25">
      <c r="A691" s="52" t="s">
        <v>112</v>
      </c>
      <c r="B691" s="104">
        <f t="shared" si="108"/>
        <v>0</v>
      </c>
      <c r="C691" s="104">
        <f t="shared" si="10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1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11">SUM(C654:C691)</f>
        <v>0</v>
      </c>
      <c r="D692" s="66">
        <f t="shared" si="111"/>
        <v>0</v>
      </c>
      <c r="E692" s="66">
        <f t="shared" si="111"/>
        <v>0</v>
      </c>
      <c r="F692" s="66">
        <f t="shared" si="111"/>
        <v>0</v>
      </c>
      <c r="G692" s="66">
        <f t="shared" si="111"/>
        <v>0</v>
      </c>
      <c r="H692" s="66">
        <f t="shared" si="111"/>
        <v>0</v>
      </c>
      <c r="I692" s="66">
        <f t="shared" si="111"/>
        <v>0</v>
      </c>
      <c r="J692" s="66">
        <f t="shared" si="111"/>
        <v>0</v>
      </c>
      <c r="K692" s="66">
        <f t="shared" si="111"/>
        <v>0</v>
      </c>
      <c r="L692" s="66">
        <f t="shared" si="111"/>
        <v>0</v>
      </c>
      <c r="M692" s="66">
        <f t="shared" si="111"/>
        <v>0</v>
      </c>
      <c r="N692" s="66">
        <f t="shared" si="111"/>
        <v>0</v>
      </c>
      <c r="O692" s="66">
        <f t="shared" si="111"/>
        <v>0</v>
      </c>
      <c r="P692" s="66">
        <f t="shared" si="111"/>
        <v>0</v>
      </c>
      <c r="Q692" s="66">
        <f t="shared" si="111"/>
        <v>0</v>
      </c>
      <c r="R692" s="66">
        <f t="shared" si="111"/>
        <v>0</v>
      </c>
      <c r="S692" s="66">
        <f t="shared" si="111"/>
        <v>0</v>
      </c>
      <c r="T692" s="66">
        <f t="shared" si="111"/>
        <v>0</v>
      </c>
      <c r="U692" s="66">
        <f t="shared" si="111"/>
        <v>0</v>
      </c>
      <c r="V692" s="66">
        <f t="shared" si="111"/>
        <v>0</v>
      </c>
      <c r="W692" s="66">
        <f t="shared" si="111"/>
        <v>0</v>
      </c>
      <c r="X692" s="66">
        <f t="shared" si="111"/>
        <v>0</v>
      </c>
      <c r="Y692" s="66">
        <f t="shared" si="111"/>
        <v>0</v>
      </c>
      <c r="Z692" s="66">
        <f t="shared" si="111"/>
        <v>0</v>
      </c>
      <c r="AA692" s="66">
        <f t="shared" si="111"/>
        <v>0</v>
      </c>
      <c r="AB692" s="66">
        <f t="shared" si="111"/>
        <v>0</v>
      </c>
      <c r="AC692" s="66">
        <f t="shared" si="111"/>
        <v>0</v>
      </c>
      <c r="AD692" s="66">
        <f t="shared" si="111"/>
        <v>0</v>
      </c>
      <c r="AE692" s="66">
        <f t="shared" si="111"/>
        <v>0</v>
      </c>
      <c r="AF692" s="66">
        <f t="shared" si="111"/>
        <v>0</v>
      </c>
      <c r="AG692" s="66">
        <f t="shared" si="111"/>
        <v>0</v>
      </c>
      <c r="AH692" s="66">
        <f t="shared" si="111"/>
        <v>0</v>
      </c>
      <c r="AI692" s="66">
        <f t="shared" si="11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0" t="e">
        <f>(C692/B695*100)</f>
        <v>#DIV/0!</v>
      </c>
      <c r="C694" s="190"/>
      <c r="D694" s="190" t="e">
        <f>(E692/D695*100)</f>
        <v>#DIV/0!</v>
      </c>
      <c r="E694" s="190"/>
      <c r="F694" s="36"/>
      <c r="G694" s="190" t="e">
        <f>(H692/G695*100)</f>
        <v>#DIV/0!</v>
      </c>
      <c r="H694" s="190"/>
      <c r="I694" s="36"/>
      <c r="J694" s="190" t="e">
        <f>(K692/J695*100)</f>
        <v>#DIV/0!</v>
      </c>
      <c r="K694" s="190"/>
      <c r="L694" s="36"/>
      <c r="M694" s="190" t="e">
        <f>(N692/M695*100)</f>
        <v>#DIV/0!</v>
      </c>
      <c r="N694" s="190"/>
      <c r="O694" s="36"/>
      <c r="P694" s="190" t="e">
        <f>(Q692/P695*100)</f>
        <v>#DIV/0!</v>
      </c>
      <c r="Q694" s="190"/>
      <c r="R694" s="36"/>
      <c r="S694" s="190" t="e">
        <f>(T692/S695*100)</f>
        <v>#DIV/0!</v>
      </c>
      <c r="T694" s="190"/>
      <c r="U694" s="36"/>
      <c r="V694" s="190" t="e">
        <f>(W692/V695*100)</f>
        <v>#DIV/0!</v>
      </c>
      <c r="W694" s="190"/>
      <c r="X694" s="36"/>
      <c r="Y694" s="190" t="e">
        <f>(Z692/Y695*100)</f>
        <v>#DIV/0!</v>
      </c>
      <c r="Z694" s="190"/>
      <c r="AA694" s="36"/>
      <c r="AB694" s="190" t="e">
        <f>(AC692/AB695*100)</f>
        <v>#DIV/0!</v>
      </c>
      <c r="AC694" s="190"/>
      <c r="AD694" s="36"/>
      <c r="AE694" s="190" t="e">
        <f>(AF692/AE695*100)</f>
        <v>#DIV/0!</v>
      </c>
      <c r="AF694" s="190"/>
      <c r="AG694" s="36"/>
      <c r="AH694" s="190" t="e">
        <f>(AI692/AH695*100)</f>
        <v>#DIV/0!</v>
      </c>
      <c r="AI694" s="190"/>
      <c r="AJ694" s="36"/>
    </row>
    <row r="695" spans="1:36" hidden="1" x14ac:dyDescent="0.2">
      <c r="A695" s="5" t="s">
        <v>39</v>
      </c>
      <c r="B695" s="188">
        <f>(B692+C692)</f>
        <v>0</v>
      </c>
      <c r="C695" s="189"/>
      <c r="D695" s="188">
        <f>(D692+E692)</f>
        <v>0</v>
      </c>
      <c r="E695" s="189"/>
      <c r="F695" s="37"/>
      <c r="G695" s="188">
        <f>(G692+H692)</f>
        <v>0</v>
      </c>
      <c r="H695" s="189"/>
      <c r="I695" s="37"/>
      <c r="J695" s="188">
        <f>(J692+K692)</f>
        <v>0</v>
      </c>
      <c r="K695" s="189"/>
      <c r="L695" s="37"/>
      <c r="M695" s="188">
        <f>(M692+N692)</f>
        <v>0</v>
      </c>
      <c r="N695" s="189"/>
      <c r="O695" s="37"/>
      <c r="P695" s="188">
        <f>(P692+Q692)</f>
        <v>0</v>
      </c>
      <c r="Q695" s="189"/>
      <c r="R695" s="37"/>
      <c r="S695" s="188">
        <f>(S692+T692)</f>
        <v>0</v>
      </c>
      <c r="T695" s="189"/>
      <c r="U695" s="37"/>
      <c r="V695" s="188">
        <f>(V692+W692)</f>
        <v>0</v>
      </c>
      <c r="W695" s="189"/>
      <c r="X695" s="37"/>
      <c r="Y695" s="188">
        <f>(Y692+Z692)</f>
        <v>0</v>
      </c>
      <c r="Z695" s="189"/>
      <c r="AA695" s="37"/>
      <c r="AB695" s="188">
        <f>(AB692+AC692)</f>
        <v>0</v>
      </c>
      <c r="AC695" s="189"/>
      <c r="AD695" s="37"/>
      <c r="AE695" s="188">
        <f>(AE692+AF692)</f>
        <v>0</v>
      </c>
      <c r="AF695" s="189"/>
      <c r="AG695" s="37"/>
      <c r="AH695" s="188">
        <f>(AH692+AI692)</f>
        <v>0</v>
      </c>
      <c r="AI695" s="189"/>
      <c r="AJ695" s="37"/>
    </row>
    <row r="696" spans="1:36" hidden="1" x14ac:dyDescent="0.2">
      <c r="A696" s="5" t="s">
        <v>40</v>
      </c>
      <c r="B696" s="190" t="e">
        <f>SUM(D696:AI696)</f>
        <v>#DIV/0!</v>
      </c>
      <c r="C696" s="189"/>
      <c r="D696" s="190" t="e">
        <f>(D695/B695*100)</f>
        <v>#DIV/0!</v>
      </c>
      <c r="E696" s="190"/>
      <c r="F696" s="36"/>
      <c r="G696" s="190" t="e">
        <f>(G695/B695*100)</f>
        <v>#DIV/0!</v>
      </c>
      <c r="H696" s="190"/>
      <c r="I696" s="36"/>
      <c r="J696" s="190" t="e">
        <f>(J695/B695*100)</f>
        <v>#DIV/0!</v>
      </c>
      <c r="K696" s="190"/>
      <c r="L696" s="36"/>
      <c r="M696" s="190" t="e">
        <f>(M695/B695*100)</f>
        <v>#DIV/0!</v>
      </c>
      <c r="N696" s="190"/>
      <c r="O696" s="36"/>
      <c r="P696" s="190" t="e">
        <f>(P695/B695*100)</f>
        <v>#DIV/0!</v>
      </c>
      <c r="Q696" s="190"/>
      <c r="R696" s="36"/>
      <c r="S696" s="190" t="e">
        <f>(S695/B695*100)</f>
        <v>#DIV/0!</v>
      </c>
      <c r="T696" s="190"/>
      <c r="U696" s="36"/>
      <c r="V696" s="190" t="e">
        <f>(V695/B695*100)</f>
        <v>#DIV/0!</v>
      </c>
      <c r="W696" s="190"/>
      <c r="X696" s="36"/>
      <c r="Y696" s="190" t="e">
        <f>(Y695/B695*100)</f>
        <v>#DIV/0!</v>
      </c>
      <c r="Z696" s="190"/>
      <c r="AA696" s="36"/>
      <c r="AB696" s="190" t="e">
        <f>(AB695/B695*100)</f>
        <v>#DIV/0!</v>
      </c>
      <c r="AC696" s="190"/>
      <c r="AD696" s="36"/>
      <c r="AE696" s="190" t="e">
        <f>(AE695/B695*100)</f>
        <v>#DIV/0!</v>
      </c>
      <c r="AF696" s="190"/>
      <c r="AG696" s="36"/>
      <c r="AH696" s="190" t="e">
        <f>(AH695/B695*100)</f>
        <v>#DIV/0!</v>
      </c>
      <c r="AI696" s="190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2" t="s">
        <v>42</v>
      </c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</row>
    <row r="706" spans="1:36" hidden="1" x14ac:dyDescent="0.2">
      <c r="A706" s="193" t="s">
        <v>56</v>
      </c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</row>
    <row r="707" spans="1:36" hidden="1" x14ac:dyDescent="0.2">
      <c r="A707" s="194" t="s">
        <v>129</v>
      </c>
      <c r="B707" s="195"/>
      <c r="C707" s="195"/>
      <c r="D707" s="195"/>
      <c r="E707" s="195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  <c r="Z707" s="195"/>
      <c r="AA707" s="195"/>
      <c r="AB707" s="195"/>
      <c r="AC707" s="195"/>
      <c r="AD707" s="195"/>
      <c r="AE707" s="195"/>
      <c r="AF707" s="195"/>
      <c r="AG707" s="195"/>
      <c r="AH707" s="195"/>
      <c r="AI707" s="195"/>
    </row>
    <row r="708" spans="1:36" hidden="1" x14ac:dyDescent="0.2">
      <c r="A708" s="193" t="s">
        <v>115</v>
      </c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87" t="s">
        <v>33</v>
      </c>
      <c r="B711" s="191" t="s">
        <v>0</v>
      </c>
      <c r="C711" s="191"/>
      <c r="D711" s="191" t="s">
        <v>12</v>
      </c>
      <c r="E711" s="191"/>
      <c r="F711" s="159"/>
      <c r="G711" s="191" t="s">
        <v>13</v>
      </c>
      <c r="H711" s="191"/>
      <c r="I711" s="159"/>
      <c r="J711" s="191" t="s">
        <v>14</v>
      </c>
      <c r="K711" s="191"/>
      <c r="L711" s="159"/>
      <c r="M711" s="191" t="s">
        <v>15</v>
      </c>
      <c r="N711" s="191"/>
      <c r="O711" s="159"/>
      <c r="P711" s="191" t="s">
        <v>27</v>
      </c>
      <c r="Q711" s="191"/>
      <c r="R711" s="159"/>
      <c r="S711" s="191" t="s">
        <v>35</v>
      </c>
      <c r="T711" s="191"/>
      <c r="U711" s="159"/>
      <c r="V711" s="191" t="s">
        <v>16</v>
      </c>
      <c r="W711" s="191"/>
      <c r="X711" s="159"/>
      <c r="Y711" s="191" t="s">
        <v>68</v>
      </c>
      <c r="Z711" s="191"/>
      <c r="AA711" s="159"/>
      <c r="AB711" s="191" t="s">
        <v>34</v>
      </c>
      <c r="AC711" s="191"/>
      <c r="AD711" s="159"/>
      <c r="AE711" s="191" t="s">
        <v>17</v>
      </c>
      <c r="AF711" s="191"/>
      <c r="AG711" s="159"/>
      <c r="AH711" s="191" t="s">
        <v>18</v>
      </c>
      <c r="AI711" s="191"/>
      <c r="AJ711" s="74"/>
    </row>
    <row r="712" spans="1:36" ht="25.5" hidden="1" thickTop="1" thickBot="1" x14ac:dyDescent="0.25">
      <c r="A712" s="196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12">(D713+G713+J713+M713+P713+S713+V713+Y713+AB713+AE713+AH713)</f>
        <v>0</v>
      </c>
      <c r="C713" s="103">
        <f t="shared" ref="C713:C748" si="11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86</v>
      </c>
      <c r="B714" s="106">
        <f t="shared" si="112"/>
        <v>0</v>
      </c>
      <c r="C714" s="106">
        <f t="shared" si="11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14">AH714+AI714</f>
        <v>0</v>
      </c>
    </row>
    <row r="715" spans="1:36" s="45" customFormat="1" ht="15.95" hidden="1" customHeight="1" thickTop="1" thickBot="1" x14ac:dyDescent="0.25">
      <c r="A715" s="52" t="s">
        <v>101</v>
      </c>
      <c r="B715" s="106">
        <f t="shared" si="112"/>
        <v>0</v>
      </c>
      <c r="C715" s="106">
        <f t="shared" si="11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1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12"/>
        <v>0</v>
      </c>
      <c r="C716" s="106">
        <f t="shared" si="11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1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12"/>
        <v>0</v>
      </c>
      <c r="C717" s="106">
        <f t="shared" si="11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14"/>
        <v>0</v>
      </c>
    </row>
    <row r="718" spans="1:36" ht="15.95" hidden="1" customHeight="1" thickTop="1" thickBot="1" x14ac:dyDescent="0.25">
      <c r="A718" s="52" t="s">
        <v>89</v>
      </c>
      <c r="B718" s="104">
        <f t="shared" si="112"/>
        <v>0</v>
      </c>
      <c r="C718" s="104">
        <f t="shared" si="11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1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12"/>
        <v>0</v>
      </c>
      <c r="C719" s="106">
        <f t="shared" si="11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1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12"/>
        <v>0</v>
      </c>
      <c r="C720" s="106">
        <f t="shared" si="11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1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12"/>
        <v>0</v>
      </c>
      <c r="C721" s="106">
        <f t="shared" si="11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1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12"/>
        <v>0</v>
      </c>
      <c r="C722" s="106">
        <f t="shared" si="11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14"/>
        <v>0</v>
      </c>
    </row>
    <row r="723" spans="1:36" s="45" customFormat="1" ht="15.95" hidden="1" customHeight="1" thickTop="1" thickBot="1" x14ac:dyDescent="0.25">
      <c r="A723" s="52" t="s">
        <v>100</v>
      </c>
      <c r="B723" s="106">
        <f t="shared" si="112"/>
        <v>0</v>
      </c>
      <c r="C723" s="106">
        <f t="shared" si="11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1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12"/>
        <v>0</v>
      </c>
      <c r="C724" s="106">
        <f t="shared" si="11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1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12"/>
        <v>0</v>
      </c>
      <c r="C725" s="106">
        <f t="shared" si="11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1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12"/>
        <v>0</v>
      </c>
      <c r="C726" s="106">
        <f t="shared" si="11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1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12"/>
        <v>0</v>
      </c>
      <c r="C727" s="106">
        <f t="shared" si="11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14"/>
        <v>0</v>
      </c>
    </row>
    <row r="728" spans="1:36" s="45" customFormat="1" ht="15.95" hidden="1" customHeight="1" thickTop="1" thickBot="1" x14ac:dyDescent="0.25">
      <c r="A728" s="52" t="s">
        <v>109</v>
      </c>
      <c r="B728" s="106">
        <f t="shared" si="112"/>
        <v>0</v>
      </c>
      <c r="C728" s="106">
        <f t="shared" si="11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14"/>
        <v>0</v>
      </c>
    </row>
    <row r="729" spans="1:36" ht="15.95" hidden="1" customHeight="1" thickTop="1" thickBot="1" x14ac:dyDescent="0.25">
      <c r="A729" s="52" t="s">
        <v>79</v>
      </c>
      <c r="B729" s="104">
        <f t="shared" si="112"/>
        <v>0</v>
      </c>
      <c r="C729" s="104">
        <f t="shared" si="11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1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12"/>
        <v>0</v>
      </c>
      <c r="C730" s="106">
        <f t="shared" si="11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14"/>
        <v>0</v>
      </c>
    </row>
    <row r="731" spans="1:36" s="45" customFormat="1" ht="15.95" hidden="1" customHeight="1" thickTop="1" thickBot="1" x14ac:dyDescent="0.25">
      <c r="A731" s="52" t="s">
        <v>102</v>
      </c>
      <c r="B731" s="106">
        <f t="shared" si="112"/>
        <v>0</v>
      </c>
      <c r="C731" s="106">
        <f t="shared" si="11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1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12"/>
        <v>0</v>
      </c>
      <c r="C732" s="106">
        <f t="shared" si="11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14"/>
        <v>0</v>
      </c>
    </row>
    <row r="733" spans="1:36" s="45" customFormat="1" ht="15.95" hidden="1" customHeight="1" thickTop="1" thickBot="1" x14ac:dyDescent="0.25">
      <c r="A733" s="52" t="s">
        <v>103</v>
      </c>
      <c r="B733" s="106">
        <f t="shared" si="112"/>
        <v>0</v>
      </c>
      <c r="C733" s="106">
        <f t="shared" si="11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14"/>
        <v>0</v>
      </c>
    </row>
    <row r="734" spans="1:36" s="45" customFormat="1" ht="15.95" hidden="1" customHeight="1" thickTop="1" thickBot="1" x14ac:dyDescent="0.25">
      <c r="A734" s="51" t="s">
        <v>117</v>
      </c>
      <c r="B734" s="106">
        <f t="shared" si="112"/>
        <v>0</v>
      </c>
      <c r="C734" s="106">
        <f t="shared" si="11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14"/>
        <v>0</v>
      </c>
    </row>
    <row r="735" spans="1:36" s="45" customFormat="1" ht="15.95" hidden="1" customHeight="1" thickTop="1" thickBot="1" x14ac:dyDescent="0.25">
      <c r="A735" s="52" t="s">
        <v>108</v>
      </c>
      <c r="B735" s="106">
        <f t="shared" si="112"/>
        <v>0</v>
      </c>
      <c r="C735" s="106">
        <f t="shared" si="11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1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12"/>
        <v>0</v>
      </c>
      <c r="C736" s="106">
        <f t="shared" si="11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14"/>
        <v>0</v>
      </c>
    </row>
    <row r="737" spans="1:36" s="45" customFormat="1" ht="15.95" hidden="1" customHeight="1" thickTop="1" thickBot="1" x14ac:dyDescent="0.25">
      <c r="A737" s="52" t="s">
        <v>106</v>
      </c>
      <c r="B737" s="106">
        <f t="shared" si="112"/>
        <v>0</v>
      </c>
      <c r="C737" s="106">
        <f t="shared" si="11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1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12"/>
        <v>0</v>
      </c>
      <c r="C738" s="106">
        <f t="shared" si="11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14"/>
        <v>0</v>
      </c>
    </row>
    <row r="739" spans="1:36" s="45" customFormat="1" ht="15.95" hidden="1" customHeight="1" thickTop="1" thickBot="1" x14ac:dyDescent="0.25">
      <c r="A739" s="52" t="s">
        <v>118</v>
      </c>
      <c r="B739" s="106">
        <f t="shared" si="112"/>
        <v>0</v>
      </c>
      <c r="C739" s="106">
        <f t="shared" si="11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14"/>
        <v>0</v>
      </c>
    </row>
    <row r="740" spans="1:36" s="45" customFormat="1" ht="15.95" hidden="1" customHeight="1" thickTop="1" thickBot="1" x14ac:dyDescent="0.25">
      <c r="A740" s="52" t="s">
        <v>121</v>
      </c>
      <c r="B740" s="106">
        <f t="shared" si="112"/>
        <v>0</v>
      </c>
      <c r="C740" s="106">
        <f t="shared" si="11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14"/>
        <v>0</v>
      </c>
    </row>
    <row r="741" spans="1:36" s="45" customFormat="1" ht="15.95" hidden="1" customHeight="1" thickTop="1" thickBot="1" x14ac:dyDescent="0.25">
      <c r="A741" s="52" t="s">
        <v>99</v>
      </c>
      <c r="B741" s="106">
        <f t="shared" si="112"/>
        <v>0</v>
      </c>
      <c r="C741" s="106">
        <f t="shared" si="11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14"/>
        <v>0</v>
      </c>
    </row>
    <row r="742" spans="1:36" s="45" customFormat="1" ht="15.95" hidden="1" customHeight="1" thickTop="1" thickBot="1" x14ac:dyDescent="0.25">
      <c r="A742" s="52" t="s">
        <v>104</v>
      </c>
      <c r="B742" s="106">
        <f t="shared" si="112"/>
        <v>0</v>
      </c>
      <c r="C742" s="106">
        <f t="shared" si="11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14"/>
        <v>0</v>
      </c>
    </row>
    <row r="743" spans="1:36" s="45" customFormat="1" ht="15.95" hidden="1" customHeight="1" thickTop="1" thickBot="1" x14ac:dyDescent="0.25">
      <c r="A743" s="51" t="s">
        <v>111</v>
      </c>
      <c r="B743" s="106">
        <f t="shared" si="112"/>
        <v>0</v>
      </c>
      <c r="C743" s="106">
        <f t="shared" si="11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14"/>
        <v>0</v>
      </c>
    </row>
    <row r="744" spans="1:36" s="45" customFormat="1" ht="15.95" hidden="1" customHeight="1" thickTop="1" thickBot="1" x14ac:dyDescent="0.25">
      <c r="A744" s="52" t="s">
        <v>119</v>
      </c>
      <c r="B744" s="106">
        <f t="shared" si="112"/>
        <v>0</v>
      </c>
      <c r="C744" s="106">
        <f t="shared" si="11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1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12"/>
        <v>0</v>
      </c>
      <c r="C745" s="106">
        <f t="shared" si="11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14"/>
        <v>0</v>
      </c>
    </row>
    <row r="746" spans="1:36" s="45" customFormat="1" ht="15.95" hidden="1" customHeight="1" thickTop="1" thickBot="1" x14ac:dyDescent="0.25">
      <c r="A746" s="52" t="s">
        <v>122</v>
      </c>
      <c r="B746" s="106">
        <f t="shared" si="112"/>
        <v>0</v>
      </c>
      <c r="C746" s="106">
        <f t="shared" si="11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1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12"/>
        <v>0</v>
      </c>
      <c r="C747" s="106">
        <f t="shared" si="11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14"/>
        <v>0</v>
      </c>
    </row>
    <row r="748" spans="1:36" s="45" customFormat="1" ht="15.95" hidden="1" customHeight="1" thickTop="1" thickBot="1" x14ac:dyDescent="0.25">
      <c r="A748" s="52" t="s">
        <v>107</v>
      </c>
      <c r="B748" s="106">
        <f t="shared" si="112"/>
        <v>0</v>
      </c>
      <c r="C748" s="106">
        <f t="shared" si="11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14"/>
        <v>0</v>
      </c>
    </row>
    <row r="749" spans="1:36" s="45" customFormat="1" ht="15.95" hidden="1" customHeight="1" thickTop="1" thickBot="1" x14ac:dyDescent="0.25">
      <c r="A749" s="52" t="s">
        <v>105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14"/>
        <v>0</v>
      </c>
    </row>
    <row r="750" spans="1:36" s="45" customFormat="1" ht="15.95" hidden="1" customHeight="1" thickTop="1" thickBot="1" x14ac:dyDescent="0.25">
      <c r="A750" s="52" t="s">
        <v>112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1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15">SUM(E713:E750)</f>
        <v>0</v>
      </c>
      <c r="F751" s="151">
        <f t="shared" si="115"/>
        <v>0</v>
      </c>
      <c r="G751" s="151">
        <f t="shared" si="115"/>
        <v>0</v>
      </c>
      <c r="H751" s="151">
        <f t="shared" si="115"/>
        <v>0</v>
      </c>
      <c r="I751" s="151">
        <f t="shared" si="115"/>
        <v>0</v>
      </c>
      <c r="J751" s="151">
        <f t="shared" si="115"/>
        <v>0</v>
      </c>
      <c r="K751" s="151">
        <f t="shared" si="115"/>
        <v>0</v>
      </c>
      <c r="L751" s="151">
        <f t="shared" si="115"/>
        <v>0</v>
      </c>
      <c r="M751" s="151">
        <f t="shared" si="115"/>
        <v>0</v>
      </c>
      <c r="N751" s="151">
        <f t="shared" si="115"/>
        <v>0</v>
      </c>
      <c r="O751" s="151">
        <f t="shared" si="115"/>
        <v>0</v>
      </c>
      <c r="P751" s="151">
        <f t="shared" si="115"/>
        <v>0</v>
      </c>
      <c r="Q751" s="151">
        <f t="shared" si="115"/>
        <v>0</v>
      </c>
      <c r="R751" s="151">
        <f t="shared" si="115"/>
        <v>0</v>
      </c>
      <c r="S751" s="151">
        <f t="shared" si="115"/>
        <v>0</v>
      </c>
      <c r="T751" s="151">
        <f t="shared" si="115"/>
        <v>0</v>
      </c>
      <c r="U751" s="151">
        <f t="shared" si="115"/>
        <v>0</v>
      </c>
      <c r="V751" s="151">
        <f t="shared" si="115"/>
        <v>0</v>
      </c>
      <c r="W751" s="151">
        <f t="shared" si="115"/>
        <v>0</v>
      </c>
      <c r="X751" s="151">
        <f t="shared" si="115"/>
        <v>0</v>
      </c>
      <c r="Y751" s="151">
        <f t="shared" si="115"/>
        <v>0</v>
      </c>
      <c r="Z751" s="151">
        <f t="shared" si="115"/>
        <v>0</v>
      </c>
      <c r="AA751" s="151">
        <f t="shared" si="115"/>
        <v>0</v>
      </c>
      <c r="AB751" s="151">
        <f t="shared" si="115"/>
        <v>0</v>
      </c>
      <c r="AC751" s="151">
        <f t="shared" si="115"/>
        <v>0</v>
      </c>
      <c r="AD751" s="151">
        <f t="shared" si="115"/>
        <v>0</v>
      </c>
      <c r="AE751" s="151">
        <f t="shared" si="115"/>
        <v>0</v>
      </c>
      <c r="AF751" s="151">
        <f t="shared" si="115"/>
        <v>0</v>
      </c>
      <c r="AG751" s="151">
        <f t="shared" si="115"/>
        <v>0</v>
      </c>
      <c r="AH751" s="151">
        <f t="shared" si="115"/>
        <v>0</v>
      </c>
      <c r="AI751" s="151">
        <f t="shared" si="11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0" t="e">
        <f>(C751/B754*100)</f>
        <v>#DIV/0!</v>
      </c>
      <c r="C753" s="190"/>
      <c r="D753" s="190" t="e">
        <f>(E751/D754*100)</f>
        <v>#DIV/0!</v>
      </c>
      <c r="E753" s="190"/>
      <c r="F753" s="36"/>
      <c r="G753" s="190" t="e">
        <f>(H751/G754*100)</f>
        <v>#DIV/0!</v>
      </c>
      <c r="H753" s="190"/>
      <c r="I753" s="36"/>
      <c r="J753" s="190" t="e">
        <f>(K751/J754*100)</f>
        <v>#DIV/0!</v>
      </c>
      <c r="K753" s="190"/>
      <c r="L753" s="36"/>
      <c r="M753" s="190" t="e">
        <f>(N751/M754*100)</f>
        <v>#DIV/0!</v>
      </c>
      <c r="N753" s="190"/>
      <c r="O753" s="36"/>
      <c r="P753" s="190" t="e">
        <f>(Q751/P754*100)</f>
        <v>#DIV/0!</v>
      </c>
      <c r="Q753" s="190"/>
      <c r="R753" s="36"/>
      <c r="S753" s="190" t="e">
        <f>(T751/S754*100)</f>
        <v>#DIV/0!</v>
      </c>
      <c r="T753" s="190"/>
      <c r="U753" s="36"/>
      <c r="V753" s="190" t="e">
        <f>(W751/V754*100)</f>
        <v>#DIV/0!</v>
      </c>
      <c r="W753" s="190"/>
      <c r="X753" s="36"/>
      <c r="Y753" s="190" t="e">
        <f>(Z751/Y754*100)</f>
        <v>#DIV/0!</v>
      </c>
      <c r="Z753" s="190"/>
      <c r="AA753" s="36"/>
      <c r="AB753" s="190" t="e">
        <f>(AC751/AB754*100)</f>
        <v>#DIV/0!</v>
      </c>
      <c r="AC753" s="190"/>
      <c r="AD753" s="36"/>
      <c r="AE753" s="190" t="e">
        <f>(AF751/AE754*100)</f>
        <v>#DIV/0!</v>
      </c>
      <c r="AF753" s="190"/>
      <c r="AG753" s="36"/>
      <c r="AH753" s="190" t="e">
        <f>(AI751/AH754*100)</f>
        <v>#DIV/0!</v>
      </c>
      <c r="AI753" s="190"/>
      <c r="AJ753" s="36"/>
    </row>
    <row r="754" spans="1:36" hidden="1" x14ac:dyDescent="0.2">
      <c r="A754" s="5" t="s">
        <v>39</v>
      </c>
      <c r="B754" s="188">
        <f>(B751+C751)</f>
        <v>0</v>
      </c>
      <c r="C754" s="189"/>
      <c r="D754" s="188">
        <f>(D751+E751)</f>
        <v>0</v>
      </c>
      <c r="E754" s="189"/>
      <c r="F754" s="37"/>
      <c r="G754" s="188">
        <f>(G751+H751)</f>
        <v>0</v>
      </c>
      <c r="H754" s="189"/>
      <c r="I754" s="37"/>
      <c r="J754" s="188">
        <f>(J751+K751)</f>
        <v>0</v>
      </c>
      <c r="K754" s="189"/>
      <c r="L754" s="37"/>
      <c r="M754" s="188">
        <f>(M751+N751)</f>
        <v>0</v>
      </c>
      <c r="N754" s="189"/>
      <c r="O754" s="37"/>
      <c r="P754" s="188">
        <f>(P751+Q751)</f>
        <v>0</v>
      </c>
      <c r="Q754" s="189"/>
      <c r="R754" s="37"/>
      <c r="S754" s="188">
        <f>(S751+T751)</f>
        <v>0</v>
      </c>
      <c r="T754" s="189"/>
      <c r="U754" s="37"/>
      <c r="V754" s="188">
        <f>(V751+W751)</f>
        <v>0</v>
      </c>
      <c r="W754" s="189"/>
      <c r="X754" s="37"/>
      <c r="Y754" s="188">
        <f>(Y751+Z751)</f>
        <v>0</v>
      </c>
      <c r="Z754" s="189"/>
      <c r="AA754" s="37"/>
      <c r="AB754" s="188">
        <f>(AB751+AC751)</f>
        <v>0</v>
      </c>
      <c r="AC754" s="189"/>
      <c r="AD754" s="37"/>
      <c r="AE754" s="188">
        <f>(AE751+AF751)</f>
        <v>0</v>
      </c>
      <c r="AF754" s="189"/>
      <c r="AG754" s="37"/>
      <c r="AH754" s="188">
        <f>(AH751+AI751)</f>
        <v>0</v>
      </c>
      <c r="AI754" s="189"/>
      <c r="AJ754" s="37"/>
    </row>
    <row r="755" spans="1:36" hidden="1" x14ac:dyDescent="0.2">
      <c r="A755" s="5" t="s">
        <v>40</v>
      </c>
      <c r="B755" s="190" t="e">
        <f>SUM(D755:AI755)</f>
        <v>#DIV/0!</v>
      </c>
      <c r="C755" s="189"/>
      <c r="D755" s="190" t="e">
        <f>(D754/B754*100)</f>
        <v>#DIV/0!</v>
      </c>
      <c r="E755" s="190"/>
      <c r="F755" s="36"/>
      <c r="G755" s="190" t="e">
        <f>(G754/B754*100)</f>
        <v>#DIV/0!</v>
      </c>
      <c r="H755" s="190"/>
      <c r="I755" s="36"/>
      <c r="J755" s="190" t="e">
        <f>(J754/B754*100)</f>
        <v>#DIV/0!</v>
      </c>
      <c r="K755" s="190"/>
      <c r="L755" s="36"/>
      <c r="M755" s="190" t="e">
        <f>(M754/B754*100)</f>
        <v>#DIV/0!</v>
      </c>
      <c r="N755" s="190"/>
      <c r="O755" s="36"/>
      <c r="P755" s="190" t="e">
        <f>(P754/B754*100)</f>
        <v>#DIV/0!</v>
      </c>
      <c r="Q755" s="190"/>
      <c r="R755" s="36"/>
      <c r="S755" s="190" t="e">
        <f>(S754/B754*100)</f>
        <v>#DIV/0!</v>
      </c>
      <c r="T755" s="190"/>
      <c r="U755" s="36"/>
      <c r="V755" s="190" t="e">
        <f>(V754/B754*100)</f>
        <v>#DIV/0!</v>
      </c>
      <c r="W755" s="190"/>
      <c r="X755" s="36"/>
      <c r="Y755" s="190" t="e">
        <f>(Y754/B754*100)</f>
        <v>#DIV/0!</v>
      </c>
      <c r="Z755" s="190"/>
      <c r="AA755" s="36"/>
      <c r="AB755" s="190" t="e">
        <f>(AB754/B754*100)</f>
        <v>#DIV/0!</v>
      </c>
      <c r="AC755" s="190"/>
      <c r="AD755" s="36"/>
      <c r="AE755" s="190" t="e">
        <f>(AE754/B754*100)</f>
        <v>#DIV/0!</v>
      </c>
      <c r="AF755" s="190"/>
      <c r="AG755" s="36"/>
      <c r="AH755" s="190" t="e">
        <f>(AH754/B754*100)</f>
        <v>#DIV/0!</v>
      </c>
      <c r="AI755" s="190"/>
      <c r="AJ755" s="36"/>
    </row>
    <row r="756" spans="1:36" hidden="1" x14ac:dyDescent="0.2">
      <c r="A756" s="112" t="s">
        <v>98</v>
      </c>
    </row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0.78740157480314965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6" sqref="F6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1" t="s">
        <v>41</v>
      </c>
      <c r="B1" s="201"/>
      <c r="C1" s="201"/>
      <c r="D1" s="201"/>
      <c r="E1" s="201"/>
    </row>
    <row r="2" spans="1:5" x14ac:dyDescent="0.2">
      <c r="A2" s="184" t="s">
        <v>58</v>
      </c>
      <c r="B2" s="184"/>
      <c r="C2" s="184"/>
      <c r="D2" s="184"/>
      <c r="E2" s="184"/>
    </row>
    <row r="3" spans="1:5" x14ac:dyDescent="0.2">
      <c r="A3" s="184" t="s">
        <v>164</v>
      </c>
      <c r="B3" s="184"/>
      <c r="C3" s="184"/>
      <c r="D3" s="184"/>
      <c r="E3" s="184"/>
    </row>
    <row r="4" spans="1:5" x14ac:dyDescent="0.2">
      <c r="A4" s="184" t="s">
        <v>115</v>
      </c>
      <c r="B4" s="184"/>
      <c r="C4" s="184"/>
      <c r="D4" s="184"/>
      <c r="E4" s="184"/>
    </row>
    <row r="8" spans="1:5" ht="15.95" customHeight="1" x14ac:dyDescent="0.2">
      <c r="A8" s="197" t="s">
        <v>33</v>
      </c>
      <c r="B8" s="198" t="s">
        <v>54</v>
      </c>
      <c r="C8" s="199"/>
      <c r="D8" s="199"/>
      <c r="E8" s="200"/>
    </row>
    <row r="9" spans="1:5" ht="15.95" customHeight="1" x14ac:dyDescent="0.2">
      <c r="A9" s="197"/>
      <c r="B9" s="198">
        <v>2017</v>
      </c>
      <c r="C9" s="200"/>
      <c r="D9" s="198">
        <v>2018</v>
      </c>
      <c r="E9" s="200"/>
    </row>
    <row r="10" spans="1:5" ht="15.95" customHeight="1" x14ac:dyDescent="0.2">
      <c r="A10" s="48" t="s">
        <v>91</v>
      </c>
      <c r="B10" s="47">
        <v>1</v>
      </c>
      <c r="C10" s="181">
        <v>2659133268.8800001</v>
      </c>
      <c r="D10" s="47">
        <v>1</v>
      </c>
      <c r="E10" s="180">
        <v>3208518933.77</v>
      </c>
    </row>
    <row r="11" spans="1:5" ht="15.95" customHeight="1" x14ac:dyDescent="0.2">
      <c r="A11" s="51" t="s">
        <v>118</v>
      </c>
      <c r="B11" s="47">
        <v>4</v>
      </c>
      <c r="C11" s="181">
        <v>1220621196.0899999</v>
      </c>
      <c r="D11" s="47">
        <v>2</v>
      </c>
      <c r="E11" s="180">
        <v>1959454633.8299999</v>
      </c>
    </row>
    <row r="12" spans="1:5" ht="15.95" customHeight="1" x14ac:dyDescent="0.2">
      <c r="A12" s="51" t="s">
        <v>159</v>
      </c>
      <c r="B12" s="47">
        <v>3</v>
      </c>
      <c r="C12" s="181">
        <v>1463713026.2800002</v>
      </c>
      <c r="D12" s="47">
        <v>3</v>
      </c>
      <c r="E12" s="180">
        <v>1888021221.4100003</v>
      </c>
    </row>
    <row r="13" spans="1:5" ht="15.95" customHeight="1" x14ac:dyDescent="0.2">
      <c r="A13" s="51" t="s">
        <v>101</v>
      </c>
      <c r="B13" s="47">
        <v>2</v>
      </c>
      <c r="C13" s="181">
        <v>1702991476.5900002</v>
      </c>
      <c r="D13" s="47">
        <v>4</v>
      </c>
      <c r="E13" s="180">
        <v>1731175384.55</v>
      </c>
    </row>
    <row r="14" spans="1:5" ht="15.95" customHeight="1" x14ac:dyDescent="0.2">
      <c r="A14" s="51" t="s">
        <v>97</v>
      </c>
      <c r="B14" s="47">
        <v>5</v>
      </c>
      <c r="C14" s="181">
        <v>1035485884.0600002</v>
      </c>
      <c r="D14" s="47">
        <v>5</v>
      </c>
      <c r="E14" s="180">
        <v>986260966.91999996</v>
      </c>
    </row>
    <row r="15" spans="1:5" ht="15.95" customHeight="1" x14ac:dyDescent="0.2">
      <c r="A15" s="51" t="s">
        <v>92</v>
      </c>
      <c r="B15" s="47">
        <v>6</v>
      </c>
      <c r="C15" s="181">
        <v>860009326.88000011</v>
      </c>
      <c r="D15" s="47">
        <v>6</v>
      </c>
      <c r="E15" s="180">
        <v>973279956.45000005</v>
      </c>
    </row>
    <row r="16" spans="1:5" ht="15.95" customHeight="1" x14ac:dyDescent="0.2">
      <c r="A16" s="51" t="s">
        <v>96</v>
      </c>
      <c r="B16" s="47">
        <v>7</v>
      </c>
      <c r="C16" s="181">
        <v>431470834.43000001</v>
      </c>
      <c r="D16" s="47">
        <v>7</v>
      </c>
      <c r="E16" s="180">
        <v>550311007.57000005</v>
      </c>
    </row>
    <row r="17" spans="1:5" ht="15.95" customHeight="1" x14ac:dyDescent="0.2">
      <c r="A17" s="51" t="s">
        <v>90</v>
      </c>
      <c r="B17" s="47">
        <v>9</v>
      </c>
      <c r="C17" s="181">
        <v>331579288.11000001</v>
      </c>
      <c r="D17" s="47">
        <v>8</v>
      </c>
      <c r="E17" s="180">
        <v>355167743.53999996</v>
      </c>
    </row>
    <row r="18" spans="1:5" ht="15.95" customHeight="1" x14ac:dyDescent="0.2">
      <c r="A18" s="51" t="s">
        <v>79</v>
      </c>
      <c r="B18" s="83">
        <v>8</v>
      </c>
      <c r="C18" s="182">
        <v>331645571.98000002</v>
      </c>
      <c r="D18" s="47">
        <v>9</v>
      </c>
      <c r="E18" s="180">
        <v>328601437.42000008</v>
      </c>
    </row>
    <row r="19" spans="1:5" ht="15.95" customHeight="1" x14ac:dyDescent="0.2">
      <c r="A19" s="51" t="s">
        <v>94</v>
      </c>
      <c r="B19" s="83">
        <v>10</v>
      </c>
      <c r="C19" s="182">
        <v>226173496.65000001</v>
      </c>
      <c r="D19" s="47">
        <v>10</v>
      </c>
      <c r="E19" s="180">
        <v>264475053.23999998</v>
      </c>
    </row>
    <row r="20" spans="1:5" x14ac:dyDescent="0.2">
      <c r="A20" s="81" t="s">
        <v>98</v>
      </c>
    </row>
    <row r="53" spans="1:5" ht="18" x14ac:dyDescent="0.25">
      <c r="A53" s="201" t="s">
        <v>41</v>
      </c>
      <c r="B53" s="201"/>
      <c r="C53" s="201"/>
      <c r="D53" s="201"/>
      <c r="E53" s="201"/>
    </row>
    <row r="54" spans="1:5" x14ac:dyDescent="0.2">
      <c r="A54" s="184" t="s">
        <v>58</v>
      </c>
      <c r="B54" s="184"/>
      <c r="C54" s="184"/>
      <c r="D54" s="184"/>
      <c r="E54" s="184"/>
    </row>
    <row r="55" spans="1:5" x14ac:dyDescent="0.2">
      <c r="A55" s="184" t="s">
        <v>165</v>
      </c>
      <c r="B55" s="184"/>
      <c r="C55" s="184"/>
      <c r="D55" s="184"/>
      <c r="E55" s="184"/>
    </row>
    <row r="56" spans="1:5" x14ac:dyDescent="0.2">
      <c r="A56" s="184" t="s">
        <v>115</v>
      </c>
      <c r="B56" s="184"/>
      <c r="C56" s="184"/>
      <c r="D56" s="184"/>
      <c r="E56" s="184"/>
    </row>
    <row r="60" spans="1:5" ht="15.95" customHeight="1" x14ac:dyDescent="0.2">
      <c r="A60" s="197" t="s">
        <v>33</v>
      </c>
      <c r="B60" s="198" t="s">
        <v>54</v>
      </c>
      <c r="C60" s="199"/>
      <c r="D60" s="199"/>
      <c r="E60" s="200"/>
    </row>
    <row r="61" spans="1:5" ht="15.95" customHeight="1" x14ac:dyDescent="0.2">
      <c r="A61" s="197"/>
      <c r="B61" s="198">
        <v>2017</v>
      </c>
      <c r="C61" s="200"/>
      <c r="D61" s="198">
        <v>2018</v>
      </c>
      <c r="E61" s="200"/>
    </row>
    <row r="62" spans="1:5" ht="15.95" customHeight="1" x14ac:dyDescent="0.2">
      <c r="A62" s="103" t="s">
        <v>91</v>
      </c>
      <c r="B62" s="47">
        <v>1</v>
      </c>
      <c r="C62" s="82">
        <v>883932072.65999997</v>
      </c>
      <c r="D62" s="47">
        <v>1</v>
      </c>
      <c r="E62" s="180">
        <v>1138644012.8000002</v>
      </c>
    </row>
    <row r="63" spans="1:5" ht="15.95" customHeight="1" x14ac:dyDescent="0.2">
      <c r="A63" s="52" t="s">
        <v>101</v>
      </c>
      <c r="B63" s="47">
        <v>2</v>
      </c>
      <c r="C63" s="82">
        <v>817072038.05999994</v>
      </c>
      <c r="D63" s="47">
        <v>2</v>
      </c>
      <c r="E63" s="180">
        <v>776446879.46000004</v>
      </c>
    </row>
    <row r="64" spans="1:5" ht="15.95" customHeight="1" x14ac:dyDescent="0.2">
      <c r="A64" s="52" t="s">
        <v>159</v>
      </c>
      <c r="B64" s="47">
        <v>3</v>
      </c>
      <c r="C64" s="82">
        <v>601897236.77999997</v>
      </c>
      <c r="D64" s="47">
        <v>3</v>
      </c>
      <c r="E64" s="180">
        <v>719957032.71000004</v>
      </c>
    </row>
    <row r="65" spans="1:5" ht="15.95" customHeight="1" x14ac:dyDescent="0.2">
      <c r="A65" s="52" t="s">
        <v>118</v>
      </c>
      <c r="B65" s="47">
        <v>4</v>
      </c>
      <c r="C65" s="82">
        <v>463227576.67000002</v>
      </c>
      <c r="D65" s="47">
        <v>4</v>
      </c>
      <c r="E65" s="180">
        <v>670586253.26999986</v>
      </c>
    </row>
    <row r="66" spans="1:5" ht="15.95" customHeight="1" x14ac:dyDescent="0.2">
      <c r="A66" s="52" t="s">
        <v>97</v>
      </c>
      <c r="B66" s="47">
        <v>5</v>
      </c>
      <c r="C66" s="82">
        <v>359077948.92000008</v>
      </c>
      <c r="D66" s="47">
        <v>5</v>
      </c>
      <c r="E66" s="180">
        <v>373938829.15999997</v>
      </c>
    </row>
    <row r="67" spans="1:5" ht="15.95" customHeight="1" x14ac:dyDescent="0.2">
      <c r="A67" s="52" t="s">
        <v>92</v>
      </c>
      <c r="B67" s="47">
        <v>6</v>
      </c>
      <c r="C67" s="82">
        <v>339683964.94999999</v>
      </c>
      <c r="D67" s="47">
        <v>6</v>
      </c>
      <c r="E67" s="180">
        <v>358671967.07000005</v>
      </c>
    </row>
    <row r="68" spans="1:5" ht="15.95" customHeight="1" x14ac:dyDescent="0.2">
      <c r="A68" s="52" t="s">
        <v>96</v>
      </c>
      <c r="B68" s="47">
        <v>7</v>
      </c>
      <c r="C68" s="82">
        <v>190501846.02000001</v>
      </c>
      <c r="D68" s="47">
        <v>7</v>
      </c>
      <c r="E68" s="180">
        <v>195697450.81</v>
      </c>
    </row>
    <row r="69" spans="1:5" ht="15.95" customHeight="1" x14ac:dyDescent="0.2">
      <c r="A69" s="52" t="s">
        <v>90</v>
      </c>
      <c r="B69" s="47">
        <v>8</v>
      </c>
      <c r="C69" s="82">
        <v>119702235.20000002</v>
      </c>
      <c r="D69" s="47">
        <v>8</v>
      </c>
      <c r="E69" s="180">
        <v>119448555.3</v>
      </c>
    </row>
    <row r="70" spans="1:5" ht="15.95" customHeight="1" x14ac:dyDescent="0.2">
      <c r="A70" s="52" t="s">
        <v>79</v>
      </c>
      <c r="B70" s="83">
        <v>9</v>
      </c>
      <c r="C70" s="84">
        <v>116456911.5</v>
      </c>
      <c r="D70" s="47">
        <v>9</v>
      </c>
      <c r="E70" s="180">
        <v>118473902.28000003</v>
      </c>
    </row>
    <row r="71" spans="1:5" ht="15.95" customHeight="1" x14ac:dyDescent="0.2">
      <c r="A71" s="52" t="s">
        <v>94</v>
      </c>
      <c r="B71" s="83">
        <v>10</v>
      </c>
      <c r="C71" s="84">
        <v>85968569.330000013</v>
      </c>
      <c r="D71" s="47">
        <v>10</v>
      </c>
      <c r="E71" s="180">
        <v>90165317.930000007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62992125984251968" right="0.82677165354330717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5" sqref="N5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4" t="s">
        <v>143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">
      <c r="A4" s="184" t="s">
        <v>115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6" spans="1:13" ht="15.75" x14ac:dyDescent="0.25">
      <c r="A6" s="197" t="s">
        <v>65</v>
      </c>
      <c r="B6" s="197" t="s">
        <v>0</v>
      </c>
      <c r="C6" s="202" t="s">
        <v>66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3" ht="38.25" x14ac:dyDescent="0.2">
      <c r="A7" s="197"/>
      <c r="B7" s="197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5065357793.1000004</v>
      </c>
      <c r="C10" s="48">
        <f>'P.N.C. x Comp. x Ramos'!D203</f>
        <v>24183837.610000007</v>
      </c>
      <c r="D10" s="48">
        <f>'P.N.C. x Comp. x Ramos'!E203</f>
        <v>738772787.78999996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1281714854.1599998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329040304.21999997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66791513.110000007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0</v>
      </c>
      <c r="C16" s="87">
        <f t="shared" si="1"/>
        <v>0</v>
      </c>
      <c r="D16" s="87">
        <f t="shared" si="1"/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f t="shared" si="1"/>
        <v>0</v>
      </c>
      <c r="M16" s="87">
        <f t="shared" si="1"/>
        <v>0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13704865262.560001</v>
      </c>
      <c r="C28" s="56">
        <f t="shared" ref="C28:M28" si="4">C11+C16+C21+C26</f>
        <v>66791513.110000007</v>
      </c>
      <c r="D28" s="56">
        <f t="shared" si="4"/>
        <v>2099794395.8299999</v>
      </c>
      <c r="E28" s="56">
        <f t="shared" si="4"/>
        <v>3022634277</v>
      </c>
      <c r="F28" s="56">
        <f t="shared" si="4"/>
        <v>143370828.67999998</v>
      </c>
      <c r="G28" s="56">
        <f t="shared" si="4"/>
        <v>3277561326.6700001</v>
      </c>
      <c r="H28" s="56">
        <f t="shared" si="4"/>
        <v>180194062.38999999</v>
      </c>
      <c r="I28" s="56">
        <f t="shared" si="4"/>
        <v>150519052.63</v>
      </c>
      <c r="J28" s="56">
        <f t="shared" si="4"/>
        <v>3716249217.96</v>
      </c>
      <c r="K28" s="56">
        <f t="shared" si="4"/>
        <v>94456241.409999996</v>
      </c>
      <c r="L28" s="56">
        <f t="shared" si="4"/>
        <v>225317629.06999999</v>
      </c>
      <c r="M28" s="56">
        <f t="shared" si="4"/>
        <v>727976717.80999994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0.48735621861577999</v>
      </c>
      <c r="D29" s="90">
        <f>D28/B28*100</f>
        <v>15.321525280269475</v>
      </c>
      <c r="E29" s="90">
        <f>E28/B28*100</f>
        <v>22.055191489240418</v>
      </c>
      <c r="F29" s="90">
        <f>F28/B28*100</f>
        <v>1.0461308880698839</v>
      </c>
      <c r="G29" s="90">
        <f>G28/B28*100</f>
        <v>23.915312291496164</v>
      </c>
      <c r="H29" s="90">
        <f>H28/B28*100</f>
        <v>1.3148181973176192</v>
      </c>
      <c r="I29" s="90">
        <f>I28/B28*100</f>
        <v>1.0982891823183367</v>
      </c>
      <c r="J29" s="90">
        <f>J28/B28*100</f>
        <v>27.116276933508672</v>
      </c>
      <c r="K29" s="90">
        <f>K28/B28*100</f>
        <v>0.68921685547717704</v>
      </c>
      <c r="L29" s="90">
        <f>L28/B28*100</f>
        <v>1.6440703702906143</v>
      </c>
      <c r="M29" s="90">
        <f>M28/B28*100</f>
        <v>5.3118122933958523</v>
      </c>
    </row>
    <row r="30" spans="1:13" x14ac:dyDescent="0.2">
      <c r="A30" s="81" t="s">
        <v>98</v>
      </c>
    </row>
    <row r="31" spans="1:13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74803149606299213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D5" sqref="D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x14ac:dyDescent="0.2">
      <c r="A2" s="184" t="s">
        <v>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x14ac:dyDescent="0.2">
      <c r="A3" s="184" t="s">
        <v>143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x14ac:dyDescent="0.2">
      <c r="A4" s="184" t="s">
        <v>115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x14ac:dyDescent="0.2">
      <c r="D5" s="91"/>
      <c r="E5" s="91"/>
      <c r="F5" s="91"/>
    </row>
    <row r="6" spans="1:19" ht="15.75" x14ac:dyDescent="0.25">
      <c r="A6" s="207" t="s">
        <v>33</v>
      </c>
      <c r="B6" s="202" t="s">
        <v>65</v>
      </c>
      <c r="C6" s="202"/>
      <c r="D6" s="202"/>
      <c r="E6" s="206" t="s">
        <v>73</v>
      </c>
      <c r="F6" s="202" t="s">
        <v>65</v>
      </c>
      <c r="G6" s="202"/>
      <c r="H6" s="202"/>
      <c r="I6" s="206" t="s">
        <v>74</v>
      </c>
      <c r="J6" s="202" t="s">
        <v>65</v>
      </c>
      <c r="K6" s="202"/>
      <c r="L6" s="202"/>
      <c r="M6" s="206" t="s">
        <v>75</v>
      </c>
      <c r="N6" s="202" t="s">
        <v>65</v>
      </c>
      <c r="O6" s="202"/>
      <c r="P6" s="202"/>
      <c r="Q6" s="206" t="s">
        <v>76</v>
      </c>
      <c r="R6" s="203" t="s">
        <v>77</v>
      </c>
      <c r="S6" s="204" t="s">
        <v>62</v>
      </c>
    </row>
    <row r="7" spans="1:19" ht="14.25" customHeight="1" x14ac:dyDescent="0.2">
      <c r="A7" s="207"/>
      <c r="B7" s="85" t="s">
        <v>23</v>
      </c>
      <c r="C7" s="85" t="s">
        <v>1</v>
      </c>
      <c r="D7" s="85" t="s">
        <v>2</v>
      </c>
      <c r="E7" s="206"/>
      <c r="F7" s="85" t="s">
        <v>3</v>
      </c>
      <c r="G7" s="85" t="s">
        <v>4</v>
      </c>
      <c r="H7" s="85" t="s">
        <v>5</v>
      </c>
      <c r="I7" s="206"/>
      <c r="J7" s="85" t="s">
        <v>6</v>
      </c>
      <c r="K7" s="85" t="s">
        <v>7</v>
      </c>
      <c r="L7" s="85" t="s">
        <v>8</v>
      </c>
      <c r="M7" s="206"/>
      <c r="N7" s="85" t="s">
        <v>9</v>
      </c>
      <c r="O7" s="85" t="s">
        <v>10</v>
      </c>
      <c r="P7" s="85" t="s">
        <v>11</v>
      </c>
      <c r="Q7" s="206"/>
      <c r="R7" s="203"/>
      <c r="S7" s="205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0</v>
      </c>
      <c r="G8" s="49">
        <v>0</v>
      </c>
      <c r="H8" s="49">
        <v>0</v>
      </c>
      <c r="I8" s="87">
        <f t="shared" ref="I8:I45" si="1">SUM(F8:H8)</f>
        <v>0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3208518933.7700005</v>
      </c>
      <c r="S8" s="167">
        <f>R8/R46*100</f>
        <v>23.41153212600549</v>
      </c>
    </row>
    <row r="9" spans="1:19" ht="14.1" customHeight="1" x14ac:dyDescent="0.2">
      <c r="A9" s="52" t="s">
        <v>118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0</v>
      </c>
      <c r="G9" s="49">
        <v>0</v>
      </c>
      <c r="H9" s="49">
        <v>0</v>
      </c>
      <c r="I9" s="87">
        <f t="shared" si="1"/>
        <v>0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1959454633.8299999</v>
      </c>
      <c r="S9" s="167">
        <f>R9/R46*100</f>
        <v>14.297511112225148</v>
      </c>
    </row>
    <row r="10" spans="1:19" ht="14.1" customHeight="1" x14ac:dyDescent="0.2">
      <c r="A10" s="52" t="s">
        <v>159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0</v>
      </c>
      <c r="G10" s="49">
        <v>0</v>
      </c>
      <c r="H10" s="49">
        <v>0</v>
      </c>
      <c r="I10" s="87">
        <f t="shared" si="1"/>
        <v>0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1888021221.4100001</v>
      </c>
      <c r="S10" s="167">
        <f>R10/R46*100</f>
        <v>13.776284445260774</v>
      </c>
    </row>
    <row r="11" spans="1:19" ht="14.1" customHeight="1" x14ac:dyDescent="0.2">
      <c r="A11" s="52" t="s">
        <v>101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0</v>
      </c>
      <c r="G11" s="49">
        <v>0</v>
      </c>
      <c r="H11" s="49">
        <v>0</v>
      </c>
      <c r="I11" s="87">
        <f t="shared" si="1"/>
        <v>0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1731175384.5499997</v>
      </c>
      <c r="S11" s="167">
        <f>R11/R46*100</f>
        <v>12.631830750495283</v>
      </c>
    </row>
    <row r="12" spans="1:19" ht="14.1" customHeight="1" x14ac:dyDescent="0.2">
      <c r="A12" s="52" t="s">
        <v>97</v>
      </c>
      <c r="B12" s="49">
        <v>297445499.27000004</v>
      </c>
      <c r="C12" s="49">
        <v>314876638.49000001</v>
      </c>
      <c r="D12" s="49">
        <v>373938829.15999997</v>
      </c>
      <c r="E12" s="87">
        <f t="shared" si="0"/>
        <v>986260966.91999996</v>
      </c>
      <c r="F12" s="49">
        <v>0</v>
      </c>
      <c r="G12" s="49">
        <v>0</v>
      </c>
      <c r="H12" s="49">
        <v>0</v>
      </c>
      <c r="I12" s="87">
        <f t="shared" si="1"/>
        <v>0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986260966.91999996</v>
      </c>
      <c r="S12" s="167">
        <f>R12/R46*100</f>
        <v>7.1964295016773594</v>
      </c>
    </row>
    <row r="13" spans="1:19" ht="14.1" customHeight="1" x14ac:dyDescent="0.2">
      <c r="A13" s="52" t="s">
        <v>92</v>
      </c>
      <c r="B13" s="49">
        <v>306548995.92999995</v>
      </c>
      <c r="C13" s="49">
        <v>308058993.44999999</v>
      </c>
      <c r="D13" s="49">
        <v>358671967.06999999</v>
      </c>
      <c r="E13" s="87">
        <f t="shared" si="0"/>
        <v>973279956.44999981</v>
      </c>
      <c r="F13" s="49">
        <v>0</v>
      </c>
      <c r="G13" s="49">
        <v>0</v>
      </c>
      <c r="H13" s="49">
        <v>0</v>
      </c>
      <c r="I13" s="87">
        <f t="shared" si="1"/>
        <v>0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973279956.44999981</v>
      </c>
      <c r="S13" s="167">
        <f>R13/R46*100</f>
        <v>7.1017112376061124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0</v>
      </c>
      <c r="G14" s="49">
        <v>0</v>
      </c>
      <c r="H14" s="49">
        <v>0</v>
      </c>
      <c r="I14" s="87">
        <f t="shared" si="1"/>
        <v>0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550311007.56999993</v>
      </c>
      <c r="S14" s="167">
        <f>R14/R46*100</f>
        <v>4.0154426696436172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119448555.3</v>
      </c>
      <c r="E15" s="87">
        <f t="shared" si="0"/>
        <v>355167743.54000002</v>
      </c>
      <c r="F15" s="49">
        <v>0</v>
      </c>
      <c r="G15" s="49">
        <v>0</v>
      </c>
      <c r="H15" s="49">
        <v>0</v>
      </c>
      <c r="I15" s="87">
        <f t="shared" si="1"/>
        <v>0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355167743.54000002</v>
      </c>
      <c r="S15" s="167">
        <f>R15/R46*100</f>
        <v>2.5915449494441547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118473902.28</v>
      </c>
      <c r="E16" s="87">
        <f t="shared" si="0"/>
        <v>328601437.41999996</v>
      </c>
      <c r="F16" s="49">
        <v>0</v>
      </c>
      <c r="G16" s="49">
        <v>0</v>
      </c>
      <c r="H16" s="49">
        <v>0</v>
      </c>
      <c r="I16" s="87">
        <f t="shared" si="1"/>
        <v>0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328601437.41999996</v>
      </c>
      <c r="S16" s="167">
        <f>R16/R46*100</f>
        <v>2.3976991464315858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0</v>
      </c>
      <c r="G17" s="49">
        <v>0</v>
      </c>
      <c r="H17" s="49">
        <v>0</v>
      </c>
      <c r="I17" s="87">
        <f t="shared" si="1"/>
        <v>0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264475053.24000001</v>
      </c>
      <c r="S17" s="167">
        <f>R17/R46*100</f>
        <v>1.9297895176139619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0</v>
      </c>
      <c r="G18" s="49">
        <v>0</v>
      </c>
      <c r="H18" s="49">
        <v>0</v>
      </c>
      <c r="I18" s="87">
        <f t="shared" si="1"/>
        <v>0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234302850.35000002</v>
      </c>
      <c r="S18" s="167">
        <f>R18/R46*100</f>
        <v>1.7096326440369065</v>
      </c>
    </row>
    <row r="19" spans="1:19" ht="14.1" customHeight="1" x14ac:dyDescent="0.2">
      <c r="A19" s="51" t="s">
        <v>117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0</v>
      </c>
      <c r="G19" s="49">
        <v>0</v>
      </c>
      <c r="H19" s="49">
        <v>0</v>
      </c>
      <c r="I19" s="87">
        <f t="shared" si="1"/>
        <v>0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163399919.40000001</v>
      </c>
      <c r="S19" s="167">
        <f>R19/R46*100</f>
        <v>1.1922767299755106</v>
      </c>
    </row>
    <row r="20" spans="1:19" ht="14.1" customHeight="1" x14ac:dyDescent="0.2">
      <c r="A20" s="52" t="s">
        <v>109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0</v>
      </c>
      <c r="G20" s="49">
        <v>0</v>
      </c>
      <c r="H20" s="49">
        <v>0</v>
      </c>
      <c r="I20" s="87">
        <f t="shared" si="1"/>
        <v>0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129912099.64999999</v>
      </c>
      <c r="S20" s="167">
        <f>R20/R46*100</f>
        <v>0.94792686510318225</v>
      </c>
    </row>
    <row r="21" spans="1:19" ht="14.1" customHeight="1" x14ac:dyDescent="0.2">
      <c r="A21" s="52" t="s">
        <v>116</v>
      </c>
      <c r="B21" s="49">
        <v>41381143.250000007</v>
      </c>
      <c r="C21" s="49">
        <v>39639672.00999999</v>
      </c>
      <c r="D21" s="49">
        <v>42398039.649999999</v>
      </c>
      <c r="E21" s="87">
        <f t="shared" si="0"/>
        <v>123418854.91</v>
      </c>
      <c r="F21" s="49">
        <v>0</v>
      </c>
      <c r="G21" s="49">
        <v>0</v>
      </c>
      <c r="H21" s="49">
        <v>0</v>
      </c>
      <c r="I21" s="87">
        <f t="shared" si="1"/>
        <v>0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123418854.91</v>
      </c>
      <c r="S21" s="167">
        <f>R21/R46*100</f>
        <v>0.90054774377946711</v>
      </c>
    </row>
    <row r="22" spans="1:19" ht="14.1" customHeight="1" x14ac:dyDescent="0.2">
      <c r="A22" s="52" t="s">
        <v>103</v>
      </c>
      <c r="B22" s="49">
        <v>41447242.339999996</v>
      </c>
      <c r="C22" s="49">
        <v>31854770.449999999</v>
      </c>
      <c r="D22" s="49">
        <v>38910093.890000001</v>
      </c>
      <c r="E22" s="87">
        <f t="shared" si="0"/>
        <v>112212106.67999999</v>
      </c>
      <c r="F22" s="49">
        <v>0</v>
      </c>
      <c r="G22" s="49">
        <v>0</v>
      </c>
      <c r="H22" s="49">
        <v>0</v>
      </c>
      <c r="I22" s="87">
        <f t="shared" si="1"/>
        <v>0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112212106.67999999</v>
      </c>
      <c r="S22" s="167">
        <f>R22/R46*100</f>
        <v>0.8187757014040089</v>
      </c>
    </row>
    <row r="23" spans="1:19" ht="14.1" customHeight="1" x14ac:dyDescent="0.2">
      <c r="A23" s="52" t="s">
        <v>105</v>
      </c>
      <c r="B23" s="49">
        <v>32740219.310000002</v>
      </c>
      <c r="C23" s="49">
        <v>37185402.730000004</v>
      </c>
      <c r="D23" s="49">
        <v>32386539.649999999</v>
      </c>
      <c r="E23" s="87">
        <f t="shared" si="0"/>
        <v>102312161.69</v>
      </c>
      <c r="F23" s="49">
        <v>0</v>
      </c>
      <c r="G23" s="49">
        <v>0</v>
      </c>
      <c r="H23" s="49">
        <v>0</v>
      </c>
      <c r="I23" s="87">
        <f t="shared" si="1"/>
        <v>0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102312161.69</v>
      </c>
      <c r="S23" s="167">
        <f>R23/R46*100</f>
        <v>0.74653898254296758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0</v>
      </c>
      <c r="G24" s="49">
        <v>0</v>
      </c>
      <c r="H24" s="49">
        <v>0</v>
      </c>
      <c r="I24" s="87">
        <f t="shared" si="1"/>
        <v>0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89861194.949999988</v>
      </c>
      <c r="S24" s="167">
        <f>R24/R46*100</f>
        <v>0.6556882773265178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86949534.289999992</v>
      </c>
      <c r="S25" s="167">
        <f>R25/R46*100</f>
        <v>0.63444282467727287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0</v>
      </c>
      <c r="G26" s="49">
        <v>0</v>
      </c>
      <c r="H26" s="49">
        <v>0</v>
      </c>
      <c r="I26" s="87">
        <f t="shared" si="1"/>
        <v>0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73111713.469999999</v>
      </c>
      <c r="S26" s="167">
        <f>R26/R46*100</f>
        <v>0.53347269067819436</v>
      </c>
    </row>
    <row r="27" spans="1:19" ht="14.1" customHeight="1" x14ac:dyDescent="0.2">
      <c r="A27" s="51" t="s">
        <v>111</v>
      </c>
      <c r="B27" s="49">
        <v>23555464.079999998</v>
      </c>
      <c r="C27" s="49">
        <v>16933943.960000001</v>
      </c>
      <c r="D27" s="49">
        <v>21516701.670000002</v>
      </c>
      <c r="E27" s="87">
        <f t="shared" si="0"/>
        <v>62006109.710000001</v>
      </c>
      <c r="F27" s="49">
        <v>0</v>
      </c>
      <c r="G27" s="49">
        <v>0</v>
      </c>
      <c r="H27" s="49">
        <v>0</v>
      </c>
      <c r="I27" s="87">
        <f t="shared" si="1"/>
        <v>0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62006109.710000001</v>
      </c>
      <c r="S27" s="167">
        <f>R27/R46*100</f>
        <v>0.45243866701406438</v>
      </c>
    </row>
    <row r="28" spans="1:19" ht="14.1" customHeight="1" x14ac:dyDescent="0.2">
      <c r="A28" s="52" t="s">
        <v>112</v>
      </c>
      <c r="B28" s="49">
        <v>13732660.08</v>
      </c>
      <c r="C28" s="49">
        <v>20185490.68</v>
      </c>
      <c r="D28" s="49">
        <v>27471021.460000001</v>
      </c>
      <c r="E28" s="87">
        <f t="shared" si="0"/>
        <v>61389172.219999999</v>
      </c>
      <c r="F28" s="49">
        <v>0</v>
      </c>
      <c r="G28" s="49">
        <v>0</v>
      </c>
      <c r="H28" s="49">
        <v>0</v>
      </c>
      <c r="I28" s="87">
        <f t="shared" si="1"/>
        <v>0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61389172.219999999</v>
      </c>
      <c r="S28" s="167">
        <f>R28/R46*100</f>
        <v>0.44793707230167124</v>
      </c>
    </row>
    <row r="29" spans="1:19" ht="14.1" customHeight="1" x14ac:dyDescent="0.2">
      <c r="A29" s="52" t="s">
        <v>102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0</v>
      </c>
      <c r="G29" s="49">
        <v>0</v>
      </c>
      <c r="H29" s="49">
        <v>0</v>
      </c>
      <c r="I29" s="87">
        <f t="shared" si="1"/>
        <v>0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53908083.460000008</v>
      </c>
      <c r="S29" s="167">
        <f>R29/R46*100</f>
        <v>0.39334997044640962</v>
      </c>
    </row>
    <row r="30" spans="1:19" ht="14.1" customHeight="1" x14ac:dyDescent="0.2">
      <c r="A30" s="52" t="s">
        <v>121</v>
      </c>
      <c r="B30" s="49">
        <v>15567307.270000001</v>
      </c>
      <c r="C30" s="49">
        <v>8213839.0500000007</v>
      </c>
      <c r="D30" s="49">
        <v>11928915.340000002</v>
      </c>
      <c r="E30" s="87">
        <f t="shared" si="0"/>
        <v>35710061.660000004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35710061.660000004</v>
      </c>
      <c r="S30" s="167">
        <f>R30/R46*100</f>
        <v>0.26056485033497917</v>
      </c>
    </row>
    <row r="31" spans="1:19" ht="14.1" customHeight="1" x14ac:dyDescent="0.2">
      <c r="A31" s="52" t="s">
        <v>120</v>
      </c>
      <c r="B31" s="49">
        <v>9397306.2100000009</v>
      </c>
      <c r="C31" s="49">
        <v>10914554.439999998</v>
      </c>
      <c r="D31" s="49">
        <v>11422644.48</v>
      </c>
      <c r="E31" s="87">
        <f t="shared" si="0"/>
        <v>31734505.129999999</v>
      </c>
      <c r="F31" s="49">
        <v>0</v>
      </c>
      <c r="G31" s="49">
        <v>0</v>
      </c>
      <c r="H31" s="49">
        <v>0</v>
      </c>
      <c r="I31" s="87">
        <f t="shared" si="1"/>
        <v>0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31734505.129999999</v>
      </c>
      <c r="S31" s="167">
        <f>R31/R46*100</f>
        <v>0.23155649123158295</v>
      </c>
    </row>
    <row r="32" spans="1:19" ht="14.1" customHeight="1" x14ac:dyDescent="0.2">
      <c r="A32" s="52" t="s">
        <v>100</v>
      </c>
      <c r="B32" s="49">
        <v>9317470.120000001</v>
      </c>
      <c r="C32" s="49">
        <v>10451257.58</v>
      </c>
      <c r="D32" s="49">
        <v>8821490.459999999</v>
      </c>
      <c r="E32" s="87">
        <f t="shared" si="0"/>
        <v>28590218.160000004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28590218.160000004</v>
      </c>
      <c r="S32" s="167">
        <f>R32/R46*100</f>
        <v>0.20861363911475259</v>
      </c>
    </row>
    <row r="33" spans="1:19" ht="14.1" customHeight="1" x14ac:dyDescent="0.2">
      <c r="A33" s="52" t="s">
        <v>99</v>
      </c>
      <c r="B33" s="49">
        <v>5180721.6399999997</v>
      </c>
      <c r="C33" s="49">
        <v>6979672.0599999996</v>
      </c>
      <c r="D33" s="49">
        <v>7405496.9900000002</v>
      </c>
      <c r="E33" s="87">
        <f t="shared" si="0"/>
        <v>19565890.689999998</v>
      </c>
      <c r="F33" s="49">
        <v>0</v>
      </c>
      <c r="G33" s="49">
        <v>0</v>
      </c>
      <c r="H33" s="49">
        <v>0</v>
      </c>
      <c r="I33" s="87">
        <f t="shared" si="1"/>
        <v>0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19565890.689999998</v>
      </c>
      <c r="S33" s="167">
        <f>R33/R46*100</f>
        <v>0.14276602006042044</v>
      </c>
    </row>
    <row r="34" spans="1:19" ht="14.1" customHeight="1" x14ac:dyDescent="0.2">
      <c r="A34" s="52" t="s">
        <v>93</v>
      </c>
      <c r="B34" s="49">
        <v>7874469.54</v>
      </c>
      <c r="C34" s="49">
        <v>4908269.55</v>
      </c>
      <c r="D34" s="49">
        <v>5504658.1099999994</v>
      </c>
      <c r="E34" s="76">
        <f t="shared" si="0"/>
        <v>18287397.199999999</v>
      </c>
      <c r="F34" s="49">
        <v>0</v>
      </c>
      <c r="G34" s="49">
        <v>0</v>
      </c>
      <c r="H34" s="49">
        <v>0</v>
      </c>
      <c r="I34" s="87">
        <f t="shared" si="1"/>
        <v>0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18287397.199999999</v>
      </c>
      <c r="S34" s="167">
        <f>R34/R46*100</f>
        <v>0.13343726369903769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0</v>
      </c>
      <c r="G35" s="49">
        <v>0</v>
      </c>
      <c r="H35" s="49">
        <v>0</v>
      </c>
      <c r="I35" s="87">
        <f t="shared" si="1"/>
        <v>0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17728647.559999999</v>
      </c>
      <c r="S35" s="167">
        <f>R35/R46*100</f>
        <v>0.12936024703892915</v>
      </c>
    </row>
    <row r="36" spans="1:19" ht="14.1" customHeight="1" x14ac:dyDescent="0.2">
      <c r="A36" s="52" t="s">
        <v>84</v>
      </c>
      <c r="B36" s="49">
        <v>14456592.049999999</v>
      </c>
      <c r="C36" s="49">
        <v>0</v>
      </c>
      <c r="D36" s="49">
        <v>0</v>
      </c>
      <c r="E36" s="87">
        <f t="shared" si="0"/>
        <v>14456592.049999999</v>
      </c>
      <c r="F36" s="49">
        <v>0</v>
      </c>
      <c r="G36" s="49">
        <v>0</v>
      </c>
      <c r="H36" s="49">
        <v>0</v>
      </c>
      <c r="I36" s="87">
        <f t="shared" si="1"/>
        <v>0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14456592.049999999</v>
      </c>
      <c r="S36" s="167">
        <f>R36/R46*100</f>
        <v>0.10548510892327871</v>
      </c>
    </row>
    <row r="37" spans="1:19" ht="14.1" customHeight="1" x14ac:dyDescent="0.2">
      <c r="A37" s="52" t="s">
        <v>119</v>
      </c>
      <c r="B37" s="49">
        <v>30743</v>
      </c>
      <c r="C37" s="49">
        <v>523351.63000000006</v>
      </c>
      <c r="D37" s="49">
        <v>187716</v>
      </c>
      <c r="E37" s="87">
        <f t="shared" si="0"/>
        <v>741810.63000000012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741810.63000000012</v>
      </c>
      <c r="S37" s="168">
        <f>R37/R46*100</f>
        <v>5.4127539073772239E-3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108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107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113</v>
      </c>
      <c r="B46" s="56">
        <f t="shared" ref="B46:Q46" si="5">SUM(B8:B45)</f>
        <v>4441153860.6900015</v>
      </c>
      <c r="C46" s="56">
        <f t="shared" si="5"/>
        <v>4198353608.7699995</v>
      </c>
      <c r="D46" s="56">
        <f t="shared" si="5"/>
        <v>5065357793.0999994</v>
      </c>
      <c r="E46" s="56">
        <f t="shared" si="5"/>
        <v>13704865262.559998</v>
      </c>
      <c r="F46" s="56">
        <f t="shared" si="5"/>
        <v>0</v>
      </c>
      <c r="G46" s="56">
        <f t="shared" si="5"/>
        <v>0</v>
      </c>
      <c r="H46" s="56">
        <f t="shared" si="5"/>
        <v>0</v>
      </c>
      <c r="I46" s="56">
        <f t="shared" si="5"/>
        <v>0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13704865262.559998</v>
      </c>
      <c r="S46" s="92">
        <f>SUM(S8:S45)</f>
        <v>100.00000000000001</v>
      </c>
    </row>
    <row r="47" spans="1:19" x14ac:dyDescent="0.2">
      <c r="A47" s="81" t="s">
        <v>98</v>
      </c>
    </row>
  </sheetData>
  <mergeCells count="15">
    <mergeCell ref="E6:E7"/>
    <mergeCell ref="I6:I7"/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</mergeCells>
  <phoneticPr fontId="6" type="noConversion"/>
  <printOptions horizontalCentered="1"/>
  <pageMargins left="0.98425196850393704" right="0.55118110236220474" top="0.35433070866141736" bottom="0.62992125984251968" header="0" footer="0"/>
  <pageSetup paperSize="5" scale="58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2018-05-09T18:22:18Z</cp:lastPrinted>
  <dcterms:created xsi:type="dcterms:W3CDTF">2006-02-20T14:27:25Z</dcterms:created>
  <dcterms:modified xsi:type="dcterms:W3CDTF">2018-05-15T13:41:13Z</dcterms:modified>
</cp:coreProperties>
</file>