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0490" windowHeight="766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D9" i="8"/>
  <c r="F9" i="8"/>
  <c r="F11" i="8"/>
  <c r="H9" i="8"/>
  <c r="J9" i="8"/>
  <c r="C10" i="8"/>
  <c r="D10" i="8"/>
  <c r="E10" i="8"/>
  <c r="F10" i="8"/>
  <c r="G10" i="8"/>
  <c r="H10" i="8"/>
  <c r="I10" i="8"/>
  <c r="J10" i="8"/>
  <c r="K10" i="8"/>
  <c r="L10" i="8"/>
  <c r="M10" i="8"/>
  <c r="C13" i="8"/>
  <c r="D13" i="8"/>
  <c r="E13" i="8"/>
  <c r="F13" i="8"/>
  <c r="G13" i="8"/>
  <c r="H13" i="8"/>
  <c r="I13" i="8"/>
  <c r="J13" i="8"/>
  <c r="K13" i="8"/>
  <c r="L13" i="8"/>
  <c r="M13" i="8"/>
  <c r="C14" i="8"/>
  <c r="D14" i="8"/>
  <c r="E14" i="8"/>
  <c r="F14" i="8"/>
  <c r="G14" i="8"/>
  <c r="H14" i="8"/>
  <c r="I14" i="8"/>
  <c r="J14" i="8"/>
  <c r="K14" i="8"/>
  <c r="L14" i="8"/>
  <c r="M14" i="8"/>
  <c r="C15" i="8"/>
  <c r="D15" i="8"/>
  <c r="E15" i="8"/>
  <c r="F15" i="8"/>
  <c r="G15" i="8"/>
  <c r="H15" i="8"/>
  <c r="I15" i="8"/>
  <c r="J15" i="8"/>
  <c r="K15" i="8"/>
  <c r="L15" i="8"/>
  <c r="M15" i="8"/>
  <c r="C18" i="8"/>
  <c r="D18" i="8"/>
  <c r="E18" i="8"/>
  <c r="F18" i="8"/>
  <c r="G18" i="8"/>
  <c r="H18" i="8"/>
  <c r="I18" i="8"/>
  <c r="J18" i="8"/>
  <c r="K18" i="8"/>
  <c r="L18" i="8"/>
  <c r="M18" i="8"/>
  <c r="C19" i="8"/>
  <c r="D19" i="8"/>
  <c r="E19" i="8"/>
  <c r="F19" i="8"/>
  <c r="G19" i="8"/>
  <c r="H19" i="8"/>
  <c r="I19" i="8"/>
  <c r="J19" i="8"/>
  <c r="K19" i="8"/>
  <c r="L19" i="8"/>
  <c r="M19" i="8"/>
  <c r="C20" i="8"/>
  <c r="D20" i="8"/>
  <c r="E20" i="8"/>
  <c r="F20" i="8"/>
  <c r="G20" i="8"/>
  <c r="H20" i="8"/>
  <c r="I20" i="8"/>
  <c r="J20" i="8"/>
  <c r="K20" i="8"/>
  <c r="L20" i="8"/>
  <c r="M20" i="8"/>
  <c r="C23" i="8"/>
  <c r="D23" i="8"/>
  <c r="E23" i="8"/>
  <c r="F23" i="8"/>
  <c r="G23" i="8"/>
  <c r="H23" i="8"/>
  <c r="I23" i="8"/>
  <c r="J23" i="8"/>
  <c r="K23" i="8"/>
  <c r="L23" i="8"/>
  <c r="M23" i="8"/>
  <c r="C24" i="8"/>
  <c r="D24" i="8"/>
  <c r="E24" i="8"/>
  <c r="F24" i="8"/>
  <c r="G24" i="8"/>
  <c r="H24" i="8"/>
  <c r="I24" i="8"/>
  <c r="J24" i="8"/>
  <c r="K24" i="8"/>
  <c r="L24" i="8"/>
  <c r="M24" i="8"/>
  <c r="C25" i="8"/>
  <c r="D25" i="8"/>
  <c r="E25" i="8"/>
  <c r="F25" i="8"/>
  <c r="G25" i="8"/>
  <c r="H25" i="8"/>
  <c r="I25" i="8"/>
  <c r="J25" i="8"/>
  <c r="K25" i="8"/>
  <c r="L25" i="8"/>
  <c r="M25" i="8"/>
  <c r="B154" i="5"/>
  <c r="C143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27" i="5"/>
  <c r="AD128" i="5"/>
  <c r="AD129" i="5"/>
  <c r="AD165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27" i="5"/>
  <c r="O128" i="5"/>
  <c r="O165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27" i="5"/>
  <c r="I165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27" i="5"/>
  <c r="B159" i="5"/>
  <c r="AG69" i="5"/>
  <c r="M75" i="1"/>
  <c r="AG70" i="5"/>
  <c r="AG71" i="5"/>
  <c r="M77" i="1"/>
  <c r="AG72" i="5"/>
  <c r="AG73" i="5"/>
  <c r="AG74" i="5"/>
  <c r="AG75" i="5"/>
  <c r="M81" i="1"/>
  <c r="AG76" i="5"/>
  <c r="AG77" i="5"/>
  <c r="M83" i="1"/>
  <c r="AG78" i="5"/>
  <c r="AG79" i="5"/>
  <c r="M85" i="1"/>
  <c r="AG80" i="5"/>
  <c r="AG81" i="5"/>
  <c r="AG82" i="5"/>
  <c r="AG83" i="5"/>
  <c r="M89" i="1"/>
  <c r="AG84" i="5"/>
  <c r="AG85" i="5"/>
  <c r="AG86" i="5"/>
  <c r="AG87" i="5"/>
  <c r="M93" i="1"/>
  <c r="AG88" i="5"/>
  <c r="AG89" i="5"/>
  <c r="M95" i="1"/>
  <c r="AG90" i="5"/>
  <c r="AG91" i="5"/>
  <c r="AG92" i="5"/>
  <c r="AG93" i="5"/>
  <c r="AG94" i="5"/>
  <c r="AG95" i="5"/>
  <c r="M101" i="1"/>
  <c r="AG96" i="5"/>
  <c r="AG97" i="5"/>
  <c r="AG98" i="5"/>
  <c r="AG99" i="5"/>
  <c r="AG100" i="5"/>
  <c r="AG101" i="5"/>
  <c r="M107" i="1"/>
  <c r="AG102" i="5"/>
  <c r="M108" i="1"/>
  <c r="AG103" i="5"/>
  <c r="AG104" i="5"/>
  <c r="M110" i="1"/>
  <c r="AG105" i="5"/>
  <c r="AG68" i="5"/>
  <c r="M74" i="1"/>
  <c r="AD69" i="5"/>
  <c r="AD70" i="5"/>
  <c r="L76" i="1"/>
  <c r="AD71" i="5"/>
  <c r="AD72" i="5"/>
  <c r="AD73" i="5"/>
  <c r="AD74" i="5"/>
  <c r="L80" i="1"/>
  <c r="AD75" i="5"/>
  <c r="AD76" i="5"/>
  <c r="L82" i="1"/>
  <c r="AD77" i="5"/>
  <c r="L83" i="1"/>
  <c r="AD78" i="5"/>
  <c r="AD79" i="5"/>
  <c r="AD80" i="5"/>
  <c r="AD81" i="5"/>
  <c r="AD82" i="5"/>
  <c r="AD83" i="5"/>
  <c r="AD84" i="5"/>
  <c r="AD85" i="5"/>
  <c r="AD86" i="5"/>
  <c r="L92" i="1"/>
  <c r="AD87" i="5"/>
  <c r="AD88" i="5"/>
  <c r="L94" i="1"/>
  <c r="AD89" i="5"/>
  <c r="AD90" i="5"/>
  <c r="AD91" i="5"/>
  <c r="AD92" i="5"/>
  <c r="L98" i="1"/>
  <c r="AD93" i="5"/>
  <c r="AD94" i="5"/>
  <c r="L100" i="1"/>
  <c r="AD95" i="5"/>
  <c r="AD96" i="5"/>
  <c r="AD97" i="5"/>
  <c r="L103" i="1"/>
  <c r="AD98" i="5"/>
  <c r="AD99" i="5"/>
  <c r="AD100" i="5"/>
  <c r="L106" i="1"/>
  <c r="AD101" i="5"/>
  <c r="AD102" i="5"/>
  <c r="AD103" i="5"/>
  <c r="AD104" i="5"/>
  <c r="AD105" i="5"/>
  <c r="AD68" i="5"/>
  <c r="AD106" i="5"/>
  <c r="AA69" i="5"/>
  <c r="AA70" i="5"/>
  <c r="AA71" i="5"/>
  <c r="AA72" i="5"/>
  <c r="AA73" i="5"/>
  <c r="AA74" i="5"/>
  <c r="K80" i="1"/>
  <c r="AA75" i="5"/>
  <c r="AA76" i="5"/>
  <c r="AA77" i="5"/>
  <c r="AA78" i="5"/>
  <c r="K84" i="1"/>
  <c r="AA79" i="5"/>
  <c r="AA80" i="5"/>
  <c r="AA81" i="5"/>
  <c r="AA82" i="5"/>
  <c r="K88" i="1"/>
  <c r="AA83" i="5"/>
  <c r="K89" i="1"/>
  <c r="AA84" i="5"/>
  <c r="AA85" i="5"/>
  <c r="K91" i="1"/>
  <c r="AA86" i="5"/>
  <c r="AA87" i="5"/>
  <c r="AA88" i="5"/>
  <c r="AA89" i="5"/>
  <c r="AA90" i="5"/>
  <c r="AA91" i="5"/>
  <c r="AA92" i="5"/>
  <c r="AA93" i="5"/>
  <c r="K99" i="1"/>
  <c r="AA94" i="5"/>
  <c r="K100" i="1"/>
  <c r="AA95" i="5"/>
  <c r="AA96" i="5"/>
  <c r="AA97" i="5"/>
  <c r="AA98" i="5"/>
  <c r="AA99" i="5"/>
  <c r="AA100" i="5"/>
  <c r="K106" i="1"/>
  <c r="AA101" i="5"/>
  <c r="AA102" i="5"/>
  <c r="AA103" i="5"/>
  <c r="AA104" i="5"/>
  <c r="K110" i="1"/>
  <c r="AA105" i="5"/>
  <c r="AA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68" i="5"/>
  <c r="U69" i="5"/>
  <c r="U70" i="5"/>
  <c r="I76" i="1"/>
  <c r="U71" i="5"/>
  <c r="I77" i="1"/>
  <c r="U72" i="5"/>
  <c r="U73" i="5"/>
  <c r="U74" i="5"/>
  <c r="U75" i="5"/>
  <c r="I81" i="1"/>
  <c r="U76" i="5"/>
  <c r="I82" i="1"/>
  <c r="U77" i="5"/>
  <c r="U78" i="5"/>
  <c r="I84" i="1"/>
  <c r="U79" i="5"/>
  <c r="U80" i="5"/>
  <c r="I86" i="1"/>
  <c r="U81" i="5"/>
  <c r="U82" i="5"/>
  <c r="U83" i="5"/>
  <c r="U84" i="5"/>
  <c r="I90" i="1"/>
  <c r="U85" i="5"/>
  <c r="U86" i="5"/>
  <c r="I92" i="1"/>
  <c r="U87" i="5"/>
  <c r="U88" i="5"/>
  <c r="U89" i="5"/>
  <c r="U90" i="5"/>
  <c r="I96" i="1"/>
  <c r="U91" i="5"/>
  <c r="U92" i="5"/>
  <c r="U93" i="5"/>
  <c r="U94" i="5"/>
  <c r="U95" i="5"/>
  <c r="U96" i="5"/>
  <c r="I102" i="1"/>
  <c r="U97" i="5"/>
  <c r="U98" i="5"/>
  <c r="U99" i="5"/>
  <c r="U100" i="5"/>
  <c r="I106" i="1"/>
  <c r="U101" i="5"/>
  <c r="U102" i="5"/>
  <c r="I108" i="1"/>
  <c r="U103" i="5"/>
  <c r="U104" i="5"/>
  <c r="I110" i="1"/>
  <c r="U105" i="5"/>
  <c r="U68" i="5"/>
  <c r="R69" i="5"/>
  <c r="R70" i="5"/>
  <c r="H76" i="1"/>
  <c r="R71" i="5"/>
  <c r="R72" i="5"/>
  <c r="H78" i="1"/>
  <c r="R73" i="5"/>
  <c r="R74" i="5"/>
  <c r="H80" i="1"/>
  <c r="R75" i="5"/>
  <c r="R76" i="5"/>
  <c r="H82" i="1"/>
  <c r="R77" i="5"/>
  <c r="R78" i="5"/>
  <c r="H84" i="1"/>
  <c r="R79" i="5"/>
  <c r="R80" i="5"/>
  <c r="R81" i="5"/>
  <c r="R82" i="5"/>
  <c r="H88" i="1"/>
  <c r="R83" i="5"/>
  <c r="R84" i="5"/>
  <c r="H90" i="1"/>
  <c r="R85" i="5"/>
  <c r="R86" i="5"/>
  <c r="R87" i="5"/>
  <c r="R88" i="5"/>
  <c r="H94" i="1"/>
  <c r="R89" i="5"/>
  <c r="R90" i="5"/>
  <c r="H96" i="1"/>
  <c r="R91" i="5"/>
  <c r="H97" i="1"/>
  <c r="R92" i="5"/>
  <c r="R93" i="5"/>
  <c r="R94" i="5"/>
  <c r="H100" i="1"/>
  <c r="R95" i="5"/>
  <c r="R96" i="5"/>
  <c r="H102" i="1"/>
  <c r="R97" i="5"/>
  <c r="R98" i="5"/>
  <c r="H104" i="1"/>
  <c r="R99" i="5"/>
  <c r="R100" i="5"/>
  <c r="R101" i="5"/>
  <c r="H107" i="1"/>
  <c r="R102" i="5"/>
  <c r="H108" i="1"/>
  <c r="R103" i="5"/>
  <c r="R104" i="5"/>
  <c r="H110" i="1"/>
  <c r="R105" i="5"/>
  <c r="R68" i="5"/>
  <c r="O69" i="5"/>
  <c r="O70" i="5"/>
  <c r="G76" i="1"/>
  <c r="O71" i="5"/>
  <c r="O72" i="5"/>
  <c r="G78" i="1"/>
  <c r="O73" i="5"/>
  <c r="O74" i="5"/>
  <c r="O75" i="5"/>
  <c r="O76" i="5"/>
  <c r="G82" i="1"/>
  <c r="O77" i="5"/>
  <c r="O78" i="5"/>
  <c r="G84" i="1"/>
  <c r="O79" i="5"/>
  <c r="O80" i="5"/>
  <c r="G86" i="1"/>
  <c r="O81" i="5"/>
  <c r="O82" i="5"/>
  <c r="G88" i="1"/>
  <c r="O83" i="5"/>
  <c r="G89" i="1"/>
  <c r="O84" i="5"/>
  <c r="O85" i="5"/>
  <c r="G91" i="1"/>
  <c r="O86" i="5"/>
  <c r="G92" i="1"/>
  <c r="O87" i="5"/>
  <c r="O88" i="5"/>
  <c r="G94" i="1"/>
  <c r="O89" i="5"/>
  <c r="O90" i="5"/>
  <c r="G96" i="1"/>
  <c r="O91" i="5"/>
  <c r="O92" i="5"/>
  <c r="G98" i="1"/>
  <c r="O93" i="5"/>
  <c r="O94" i="5"/>
  <c r="O95" i="5"/>
  <c r="O96" i="5"/>
  <c r="O97" i="5"/>
  <c r="O98" i="5"/>
  <c r="G104" i="1"/>
  <c r="O99" i="5"/>
  <c r="G105" i="1"/>
  <c r="O100" i="5"/>
  <c r="G106" i="1"/>
  <c r="O101" i="5"/>
  <c r="O102" i="5"/>
  <c r="G108" i="1"/>
  <c r="O103" i="5"/>
  <c r="O104" i="5"/>
  <c r="G110" i="1"/>
  <c r="O105" i="5"/>
  <c r="O68" i="5"/>
  <c r="L69" i="5"/>
  <c r="F75" i="1"/>
  <c r="L70" i="5"/>
  <c r="L71" i="5"/>
  <c r="F77" i="1"/>
  <c r="L72" i="5"/>
  <c r="L73" i="5"/>
  <c r="L74" i="5"/>
  <c r="F80" i="1"/>
  <c r="L75" i="5"/>
  <c r="L76" i="5"/>
  <c r="L77" i="5"/>
  <c r="L78" i="5"/>
  <c r="F84" i="1"/>
  <c r="L79" i="5"/>
  <c r="F85" i="1"/>
  <c r="L80" i="5"/>
  <c r="L81" i="5"/>
  <c r="F87" i="1"/>
  <c r="L82" i="5"/>
  <c r="L83" i="5"/>
  <c r="L84" i="5"/>
  <c r="L85" i="5"/>
  <c r="F91" i="1"/>
  <c r="L86" i="5"/>
  <c r="L87" i="5"/>
  <c r="F93" i="1"/>
  <c r="L88" i="5"/>
  <c r="L89" i="5"/>
  <c r="L90" i="5"/>
  <c r="L91" i="5"/>
  <c r="L92" i="5"/>
  <c r="F98" i="1"/>
  <c r="L93" i="5"/>
  <c r="F99" i="1"/>
  <c r="L94" i="5"/>
  <c r="L95" i="5"/>
  <c r="L96" i="5"/>
  <c r="L97" i="5"/>
  <c r="F103" i="1"/>
  <c r="L98" i="5"/>
  <c r="L99" i="5"/>
  <c r="L100" i="5"/>
  <c r="L101" i="5"/>
  <c r="F107" i="1"/>
  <c r="L102" i="5"/>
  <c r="L103" i="5"/>
  <c r="L104" i="5"/>
  <c r="L105" i="5"/>
  <c r="L68" i="5"/>
  <c r="I69" i="5"/>
  <c r="I70" i="5"/>
  <c r="E76" i="1"/>
  <c r="I71" i="5"/>
  <c r="I72" i="5"/>
  <c r="I73" i="5"/>
  <c r="I74" i="5"/>
  <c r="I75" i="5"/>
  <c r="I76" i="5"/>
  <c r="E82" i="1"/>
  <c r="I77" i="5"/>
  <c r="I78" i="5"/>
  <c r="E84" i="1"/>
  <c r="I79" i="5"/>
  <c r="I80" i="5"/>
  <c r="I81" i="5"/>
  <c r="I82" i="5"/>
  <c r="I83" i="5"/>
  <c r="I84" i="5"/>
  <c r="I85" i="5"/>
  <c r="I86" i="5"/>
  <c r="I87" i="5"/>
  <c r="I88" i="5"/>
  <c r="E94" i="1"/>
  <c r="I89" i="5"/>
  <c r="I90" i="5"/>
  <c r="I91" i="5"/>
  <c r="I92" i="5"/>
  <c r="I93" i="5"/>
  <c r="I94" i="5"/>
  <c r="I95" i="5"/>
  <c r="I96" i="5"/>
  <c r="E102" i="1"/>
  <c r="I97" i="5"/>
  <c r="E103" i="1"/>
  <c r="I98" i="5"/>
  <c r="I99" i="5"/>
  <c r="I100" i="5"/>
  <c r="I101" i="5"/>
  <c r="E107" i="1"/>
  <c r="I102" i="5"/>
  <c r="E108" i="1"/>
  <c r="I103" i="5"/>
  <c r="I104" i="5"/>
  <c r="E110" i="1"/>
  <c r="I105" i="5"/>
  <c r="I68" i="5"/>
  <c r="E74" i="1"/>
  <c r="F69" i="5"/>
  <c r="F70" i="5"/>
  <c r="F71" i="5"/>
  <c r="F72" i="5"/>
  <c r="D78" i="1"/>
  <c r="F73" i="5"/>
  <c r="F74" i="5"/>
  <c r="D80" i="1"/>
  <c r="F75" i="5"/>
  <c r="F76" i="5"/>
  <c r="D82" i="1"/>
  <c r="F77" i="5"/>
  <c r="F78" i="5"/>
  <c r="D84" i="1"/>
  <c r="F79" i="5"/>
  <c r="F80" i="5"/>
  <c r="D86" i="1"/>
  <c r="F81" i="5"/>
  <c r="F82" i="5"/>
  <c r="F83" i="5"/>
  <c r="F84" i="5"/>
  <c r="D90" i="1"/>
  <c r="F85" i="5"/>
  <c r="D91" i="1"/>
  <c r="F86" i="5"/>
  <c r="D92" i="1"/>
  <c r="F87" i="5"/>
  <c r="F88" i="5"/>
  <c r="D94" i="1"/>
  <c r="F89" i="5"/>
  <c r="F90" i="5"/>
  <c r="F91" i="5"/>
  <c r="F92" i="5"/>
  <c r="D98" i="1"/>
  <c r="F93" i="5"/>
  <c r="F94" i="5"/>
  <c r="F95" i="5"/>
  <c r="F96" i="5"/>
  <c r="D102" i="1"/>
  <c r="F97" i="5"/>
  <c r="F98" i="5"/>
  <c r="D104" i="1"/>
  <c r="F99" i="5"/>
  <c r="F100" i="5"/>
  <c r="D106" i="1"/>
  <c r="F101" i="5"/>
  <c r="F102" i="5"/>
  <c r="D108" i="1"/>
  <c r="F103" i="5"/>
  <c r="F104" i="5"/>
  <c r="D110" i="1"/>
  <c r="F105" i="5"/>
  <c r="F68" i="5"/>
  <c r="B76" i="5"/>
  <c r="G72" i="3"/>
  <c r="AH70" i="5"/>
  <c r="Y70" i="5"/>
  <c r="P70" i="5"/>
  <c r="P11" i="5"/>
  <c r="R11" i="5"/>
  <c r="G70" i="5"/>
  <c r="G11" i="5"/>
  <c r="AC104" i="5"/>
  <c r="C104" i="5"/>
  <c r="H100" i="3"/>
  <c r="G104" i="5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22" i="3"/>
  <c r="F360" i="3"/>
  <c r="B8" i="2"/>
  <c r="B9" i="2"/>
  <c r="B10" i="2"/>
  <c r="B482" i="5"/>
  <c r="G430" i="3"/>
  <c r="C480" i="5"/>
  <c r="B481" i="5"/>
  <c r="B333" i="5"/>
  <c r="G300" i="3"/>
  <c r="U341" i="5"/>
  <c r="O341" i="5"/>
  <c r="B171" i="2"/>
  <c r="B271" i="5"/>
  <c r="AJ550" i="5"/>
  <c r="AJ515" i="5"/>
  <c r="AJ514" i="5"/>
  <c r="AJ513" i="5"/>
  <c r="AJ512" i="5"/>
  <c r="AJ511" i="5"/>
  <c r="AJ510" i="5"/>
  <c r="AJ509" i="5"/>
  <c r="AJ508" i="5"/>
  <c r="AJ507" i="5"/>
  <c r="AJ506" i="5"/>
  <c r="AJ505" i="5"/>
  <c r="AJ504" i="5"/>
  <c r="AJ503" i="5"/>
  <c r="AJ502" i="5"/>
  <c r="AJ501" i="5"/>
  <c r="AJ500" i="5"/>
  <c r="AJ499" i="5"/>
  <c r="AJ498" i="5"/>
  <c r="AJ497" i="5"/>
  <c r="AJ496" i="5"/>
  <c r="AJ495" i="5"/>
  <c r="AJ494" i="5"/>
  <c r="AJ493" i="5"/>
  <c r="AJ492" i="5"/>
  <c r="AJ491" i="5"/>
  <c r="AJ490" i="5"/>
  <c r="AJ489" i="5"/>
  <c r="AJ488" i="5"/>
  <c r="AJ487" i="5"/>
  <c r="AJ486" i="5"/>
  <c r="AJ485" i="5"/>
  <c r="AJ484" i="5"/>
  <c r="AJ483" i="5"/>
  <c r="AJ482" i="5"/>
  <c r="AJ481" i="5"/>
  <c r="AJ480" i="5"/>
  <c r="AJ479" i="5"/>
  <c r="AJ478" i="5"/>
  <c r="AJ457" i="5"/>
  <c r="AJ456" i="5"/>
  <c r="AJ455" i="5"/>
  <c r="AJ454" i="5"/>
  <c r="AJ453" i="5"/>
  <c r="AJ452" i="5"/>
  <c r="AJ451" i="5"/>
  <c r="AJ450" i="5"/>
  <c r="AJ449" i="5"/>
  <c r="AJ448" i="5"/>
  <c r="AJ447" i="5"/>
  <c r="AJ446" i="5"/>
  <c r="AJ445" i="5"/>
  <c r="AJ444" i="5"/>
  <c r="AJ443" i="5"/>
  <c r="AJ442" i="5"/>
  <c r="AJ441" i="5"/>
  <c r="AJ440" i="5"/>
  <c r="AJ439" i="5"/>
  <c r="AJ438" i="5"/>
  <c r="AJ437" i="5"/>
  <c r="AJ436" i="5"/>
  <c r="AJ435" i="5"/>
  <c r="AJ434" i="5"/>
  <c r="AJ433" i="5"/>
  <c r="AJ432" i="5"/>
  <c r="AJ431" i="5"/>
  <c r="AJ430" i="5"/>
  <c r="AJ429" i="5"/>
  <c r="AJ428" i="5"/>
  <c r="AJ427" i="5"/>
  <c r="AJ426" i="5"/>
  <c r="AJ425" i="5"/>
  <c r="AJ424" i="5"/>
  <c r="AJ423" i="5"/>
  <c r="AJ422" i="5"/>
  <c r="AJ421" i="5"/>
  <c r="AJ420" i="5"/>
  <c r="AJ400" i="5"/>
  <c r="AJ399" i="5"/>
  <c r="AJ398" i="5"/>
  <c r="AJ397" i="5"/>
  <c r="AJ396" i="5"/>
  <c r="AJ395" i="5"/>
  <c r="AJ394" i="5"/>
  <c r="AJ393" i="5"/>
  <c r="AJ392" i="5"/>
  <c r="AJ391" i="5"/>
  <c r="AJ390" i="5"/>
  <c r="AJ389" i="5"/>
  <c r="AJ388" i="5"/>
  <c r="AJ387" i="5"/>
  <c r="AJ386" i="5"/>
  <c r="AJ385" i="5"/>
  <c r="AJ384" i="5"/>
  <c r="AJ383" i="5"/>
  <c r="AJ382" i="5"/>
  <c r="AJ381" i="5"/>
  <c r="AJ380" i="5"/>
  <c r="AJ379" i="5"/>
  <c r="AJ378" i="5"/>
  <c r="AJ377" i="5"/>
  <c r="AJ376" i="5"/>
  <c r="AJ375" i="5"/>
  <c r="AJ374" i="5"/>
  <c r="AJ373" i="5"/>
  <c r="AJ372" i="5"/>
  <c r="AJ371" i="5"/>
  <c r="AJ370" i="5"/>
  <c r="AJ369" i="5"/>
  <c r="AJ368" i="5"/>
  <c r="AJ367" i="5"/>
  <c r="AJ366" i="5"/>
  <c r="AJ365" i="5"/>
  <c r="AJ364" i="5"/>
  <c r="AJ363" i="5"/>
  <c r="AJ340" i="5"/>
  <c r="AJ339" i="5"/>
  <c r="AJ338" i="5"/>
  <c r="AJ337" i="5"/>
  <c r="AJ336" i="5"/>
  <c r="AJ335" i="5"/>
  <c r="AJ334" i="5"/>
  <c r="AJ333" i="5"/>
  <c r="AJ332" i="5"/>
  <c r="AJ331" i="5"/>
  <c r="AJ330" i="5"/>
  <c r="AJ329" i="5"/>
  <c r="AJ328" i="5"/>
  <c r="AJ327" i="5"/>
  <c r="AJ326" i="5"/>
  <c r="AJ325" i="5"/>
  <c r="AJ324" i="5"/>
  <c r="AJ323" i="5"/>
  <c r="AJ322" i="5"/>
  <c r="AJ321" i="5"/>
  <c r="AJ320" i="5"/>
  <c r="AJ319" i="5"/>
  <c r="AJ318" i="5"/>
  <c r="AJ317" i="5"/>
  <c r="AJ316" i="5"/>
  <c r="AJ315" i="5"/>
  <c r="AJ314" i="5"/>
  <c r="AJ313" i="5"/>
  <c r="AJ312" i="5"/>
  <c r="AJ311" i="5"/>
  <c r="AJ310" i="5"/>
  <c r="AJ309" i="5"/>
  <c r="AJ308" i="5"/>
  <c r="AJ307" i="5"/>
  <c r="AJ306" i="5"/>
  <c r="AJ305" i="5"/>
  <c r="AJ304" i="5"/>
  <c r="AJ303" i="5"/>
  <c r="AJ282" i="5"/>
  <c r="AJ281" i="5"/>
  <c r="AJ280" i="5"/>
  <c r="AJ279" i="5"/>
  <c r="AJ278" i="5"/>
  <c r="AJ277" i="5"/>
  <c r="AJ276" i="5"/>
  <c r="AJ275" i="5"/>
  <c r="AJ274" i="5"/>
  <c r="AJ273" i="5"/>
  <c r="AJ272" i="5"/>
  <c r="AJ271" i="5"/>
  <c r="AJ270" i="5"/>
  <c r="AJ269" i="5"/>
  <c r="AJ268" i="5"/>
  <c r="AJ267" i="5"/>
  <c r="AJ266" i="5"/>
  <c r="AJ265" i="5"/>
  <c r="AJ264" i="5"/>
  <c r="AJ263" i="5"/>
  <c r="AJ262" i="5"/>
  <c r="AJ261" i="5"/>
  <c r="AJ260" i="5"/>
  <c r="AJ259" i="5"/>
  <c r="AJ258" i="5"/>
  <c r="AJ257" i="5"/>
  <c r="AJ256" i="5"/>
  <c r="AJ255" i="5"/>
  <c r="AJ254" i="5"/>
  <c r="AJ253" i="5"/>
  <c r="AJ252" i="5"/>
  <c r="AJ251" i="5"/>
  <c r="AJ250" i="5"/>
  <c r="AJ249" i="5"/>
  <c r="AJ248" i="5"/>
  <c r="AJ247" i="5"/>
  <c r="AJ246" i="5"/>
  <c r="AJ245" i="5"/>
  <c r="AG633" i="5"/>
  <c r="AG341" i="5"/>
  <c r="AD751" i="5"/>
  <c r="AA401" i="5"/>
  <c r="X341" i="5"/>
  <c r="U401" i="5"/>
  <c r="R574" i="5"/>
  <c r="O574" i="5"/>
  <c r="C496" i="4"/>
  <c r="L574" i="5"/>
  <c r="L458" i="5"/>
  <c r="I574" i="5"/>
  <c r="F574" i="5"/>
  <c r="F401" i="5"/>
  <c r="R224" i="5"/>
  <c r="L224" i="5"/>
  <c r="C153" i="3"/>
  <c r="D9" i="5"/>
  <c r="E9" i="5"/>
  <c r="G9" i="5"/>
  <c r="H9" i="5"/>
  <c r="I9" i="5"/>
  <c r="J9" i="5"/>
  <c r="K9" i="5"/>
  <c r="M9" i="5"/>
  <c r="N9" i="5"/>
  <c r="P9" i="5"/>
  <c r="Q9" i="5"/>
  <c r="R9" i="5"/>
  <c r="S9" i="5"/>
  <c r="U9" i="5"/>
  <c r="T9" i="5"/>
  <c r="V9" i="5"/>
  <c r="W9" i="5"/>
  <c r="Y9" i="5"/>
  <c r="AA9" i="5"/>
  <c r="Z9" i="5"/>
  <c r="AB9" i="5"/>
  <c r="AC9" i="5"/>
  <c r="AE9" i="5"/>
  <c r="AF9" i="5"/>
  <c r="AH9" i="5"/>
  <c r="AI9" i="5"/>
  <c r="AJ9" i="5"/>
  <c r="D10" i="5"/>
  <c r="E10" i="5"/>
  <c r="G10" i="5"/>
  <c r="H10" i="5"/>
  <c r="I10" i="5"/>
  <c r="J10" i="5"/>
  <c r="K10" i="5"/>
  <c r="M10" i="5"/>
  <c r="N10" i="5"/>
  <c r="P10" i="5"/>
  <c r="Q10" i="5"/>
  <c r="R10" i="5"/>
  <c r="S10" i="5"/>
  <c r="T10" i="5"/>
  <c r="V10" i="5"/>
  <c r="W10" i="5"/>
  <c r="Y10" i="5"/>
  <c r="Z10" i="5"/>
  <c r="AB10" i="5"/>
  <c r="AC10" i="5"/>
  <c r="AE10" i="5"/>
  <c r="AG10" i="5"/>
  <c r="AF10" i="5"/>
  <c r="AH10" i="5"/>
  <c r="AI10" i="5"/>
  <c r="D11" i="5"/>
  <c r="E11" i="5"/>
  <c r="H11" i="5"/>
  <c r="J11" i="5"/>
  <c r="K11" i="5"/>
  <c r="M11" i="5"/>
  <c r="N11" i="5"/>
  <c r="Q11" i="5"/>
  <c r="S11" i="5"/>
  <c r="U11" i="5"/>
  <c r="T11" i="5"/>
  <c r="V11" i="5"/>
  <c r="W11" i="5"/>
  <c r="Y11" i="5"/>
  <c r="Z11" i="5"/>
  <c r="AB11" i="5"/>
  <c r="AC11" i="5"/>
  <c r="AE11" i="5"/>
  <c r="AG11" i="5"/>
  <c r="AF11" i="5"/>
  <c r="AH11" i="5"/>
  <c r="AI11" i="5"/>
  <c r="D12" i="5"/>
  <c r="E12" i="5"/>
  <c r="G12" i="5"/>
  <c r="I12" i="5"/>
  <c r="H12" i="5"/>
  <c r="J12" i="5"/>
  <c r="K12" i="5"/>
  <c r="M12" i="5"/>
  <c r="N12" i="5"/>
  <c r="P12" i="5"/>
  <c r="Q12" i="5"/>
  <c r="R12" i="5"/>
  <c r="S12" i="5"/>
  <c r="U12" i="5"/>
  <c r="T12" i="5"/>
  <c r="V12" i="5"/>
  <c r="W12" i="5"/>
  <c r="Y12" i="5"/>
  <c r="Z12" i="5"/>
  <c r="AA12" i="5"/>
  <c r="AB12" i="5"/>
  <c r="AC12" i="5"/>
  <c r="AE12" i="5"/>
  <c r="AF12" i="5"/>
  <c r="AH12" i="5"/>
  <c r="AI12" i="5"/>
  <c r="D13" i="5"/>
  <c r="E13" i="5"/>
  <c r="G13" i="5"/>
  <c r="H13" i="5"/>
  <c r="J13" i="5"/>
  <c r="K13" i="5"/>
  <c r="L13" i="5"/>
  <c r="M13" i="5"/>
  <c r="N13" i="5"/>
  <c r="P13" i="5"/>
  <c r="R13" i="5"/>
  <c r="Q13" i="5"/>
  <c r="S13" i="5"/>
  <c r="T13" i="5"/>
  <c r="V13" i="5"/>
  <c r="W13" i="5"/>
  <c r="Y13" i="5"/>
  <c r="Z13" i="5"/>
  <c r="AB13" i="5"/>
  <c r="AC13" i="5"/>
  <c r="AE13" i="5"/>
  <c r="AF13" i="5"/>
  <c r="AH13" i="5"/>
  <c r="AI13" i="5"/>
  <c r="D14" i="5"/>
  <c r="E14" i="5"/>
  <c r="G14" i="5"/>
  <c r="H14" i="5"/>
  <c r="J14" i="5"/>
  <c r="K14" i="5"/>
  <c r="M14" i="5"/>
  <c r="N14" i="5"/>
  <c r="P14" i="5"/>
  <c r="Q14" i="5"/>
  <c r="S14" i="5"/>
  <c r="T14" i="5"/>
  <c r="V14" i="5"/>
  <c r="W14" i="5"/>
  <c r="Y14" i="5"/>
  <c r="Z14" i="5"/>
  <c r="AB14" i="5"/>
  <c r="AC14" i="5"/>
  <c r="AE14" i="5"/>
  <c r="AG14" i="5"/>
  <c r="AF14" i="5"/>
  <c r="AH14" i="5"/>
  <c r="AI14" i="5"/>
  <c r="D15" i="5"/>
  <c r="E15" i="5"/>
  <c r="G15" i="5"/>
  <c r="H15" i="5"/>
  <c r="J15" i="5"/>
  <c r="K15" i="5"/>
  <c r="M15" i="5"/>
  <c r="N15" i="5"/>
  <c r="P15" i="5"/>
  <c r="Q15" i="5"/>
  <c r="R15" i="5"/>
  <c r="S15" i="5"/>
  <c r="U15" i="5"/>
  <c r="T15" i="5"/>
  <c r="V15" i="5"/>
  <c r="W15" i="5"/>
  <c r="X15" i="5"/>
  <c r="Y15" i="5"/>
  <c r="Z15" i="5"/>
  <c r="AB15" i="5"/>
  <c r="AC15" i="5"/>
  <c r="AE15" i="5"/>
  <c r="AF15" i="5"/>
  <c r="AH15" i="5"/>
  <c r="AI15" i="5"/>
  <c r="D16" i="5"/>
  <c r="E16" i="5"/>
  <c r="G16" i="5"/>
  <c r="H16" i="5"/>
  <c r="I16" i="5"/>
  <c r="J16" i="5"/>
  <c r="K16" i="5"/>
  <c r="M16" i="5"/>
  <c r="N16" i="5"/>
  <c r="P16" i="5"/>
  <c r="Q16" i="5"/>
  <c r="S16" i="5"/>
  <c r="T16" i="5"/>
  <c r="V16" i="5"/>
  <c r="W16" i="5"/>
  <c r="Y16" i="5"/>
  <c r="Z16" i="5"/>
  <c r="AB16" i="5"/>
  <c r="AC16" i="5"/>
  <c r="AE16" i="5"/>
  <c r="AF16" i="5"/>
  <c r="AH16" i="5"/>
  <c r="AI16" i="5"/>
  <c r="D17" i="5"/>
  <c r="E17" i="5"/>
  <c r="G17" i="5"/>
  <c r="H17" i="5"/>
  <c r="J17" i="5"/>
  <c r="K17" i="5"/>
  <c r="M17" i="5"/>
  <c r="N17" i="5"/>
  <c r="P17" i="5"/>
  <c r="Q17" i="5"/>
  <c r="S17" i="5"/>
  <c r="T17" i="5"/>
  <c r="V17" i="5"/>
  <c r="W17" i="5"/>
  <c r="Y17" i="5"/>
  <c r="Z17" i="5"/>
  <c r="AB17" i="5"/>
  <c r="AC17" i="5"/>
  <c r="AE17" i="5"/>
  <c r="AF17" i="5"/>
  <c r="AH17" i="5"/>
  <c r="AI17" i="5"/>
  <c r="D18" i="5"/>
  <c r="E18" i="5"/>
  <c r="G18" i="5"/>
  <c r="H18" i="5"/>
  <c r="I18" i="5"/>
  <c r="J18" i="5"/>
  <c r="K18" i="5"/>
  <c r="M18" i="5"/>
  <c r="N18" i="5"/>
  <c r="P18" i="5"/>
  <c r="Q18" i="5"/>
  <c r="S18" i="5"/>
  <c r="T18" i="5"/>
  <c r="V18" i="5"/>
  <c r="W18" i="5"/>
  <c r="Y18" i="5"/>
  <c r="Z18" i="5"/>
  <c r="AB18" i="5"/>
  <c r="AC18" i="5"/>
  <c r="AE18" i="5"/>
  <c r="AF18" i="5"/>
  <c r="AH18" i="5"/>
  <c r="AI18" i="5"/>
  <c r="D19" i="5"/>
  <c r="E19" i="5"/>
  <c r="G19" i="5"/>
  <c r="I19" i="5"/>
  <c r="H19" i="5"/>
  <c r="J19" i="5"/>
  <c r="K19" i="5"/>
  <c r="M19" i="5"/>
  <c r="N19" i="5"/>
  <c r="P19" i="5"/>
  <c r="Q19" i="5"/>
  <c r="S19" i="5"/>
  <c r="T19" i="5"/>
  <c r="V19" i="5"/>
  <c r="W19" i="5"/>
  <c r="Y19" i="5"/>
  <c r="Z19" i="5"/>
  <c r="AB19" i="5"/>
  <c r="AC19" i="5"/>
  <c r="AE19" i="5"/>
  <c r="AG19" i="5"/>
  <c r="AF19" i="5"/>
  <c r="AH19" i="5"/>
  <c r="AI19" i="5"/>
  <c r="D20" i="5"/>
  <c r="E20" i="5"/>
  <c r="G20" i="5"/>
  <c r="H20" i="5"/>
  <c r="J20" i="5"/>
  <c r="K20" i="5"/>
  <c r="M20" i="5"/>
  <c r="N20" i="5"/>
  <c r="P20" i="5"/>
  <c r="R20" i="5"/>
  <c r="Q20" i="5"/>
  <c r="S20" i="5"/>
  <c r="T20" i="5"/>
  <c r="V20" i="5"/>
  <c r="W20" i="5"/>
  <c r="Y20" i="5"/>
  <c r="Z20" i="5"/>
  <c r="AB20" i="5"/>
  <c r="AC20" i="5"/>
  <c r="AE20" i="5"/>
  <c r="AG20" i="5"/>
  <c r="AF20" i="5"/>
  <c r="AH20" i="5"/>
  <c r="AI20" i="5"/>
  <c r="D21" i="5"/>
  <c r="E21" i="5"/>
  <c r="G21" i="5"/>
  <c r="H21" i="5"/>
  <c r="J21" i="5"/>
  <c r="K21" i="5"/>
  <c r="M21" i="5"/>
  <c r="N21" i="5"/>
  <c r="P21" i="5"/>
  <c r="Q21" i="5"/>
  <c r="S21" i="5"/>
  <c r="T21" i="5"/>
  <c r="V21" i="5"/>
  <c r="W21" i="5"/>
  <c r="Y21" i="5"/>
  <c r="Z21" i="5"/>
  <c r="AB21" i="5"/>
  <c r="AC21" i="5"/>
  <c r="AE21" i="5"/>
  <c r="AF21" i="5"/>
  <c r="AH21" i="5"/>
  <c r="AI21" i="5"/>
  <c r="D22" i="5"/>
  <c r="E22" i="5"/>
  <c r="G22" i="5"/>
  <c r="H22" i="5"/>
  <c r="J22" i="5"/>
  <c r="L22" i="5"/>
  <c r="K22" i="5"/>
  <c r="M22" i="5"/>
  <c r="O22" i="5"/>
  <c r="N22" i="5"/>
  <c r="P22" i="5"/>
  <c r="Q22" i="5"/>
  <c r="R22" i="5"/>
  <c r="S22" i="5"/>
  <c r="T22" i="5"/>
  <c r="V22" i="5"/>
  <c r="W22" i="5"/>
  <c r="Y22" i="5"/>
  <c r="Z22" i="5"/>
  <c r="AA22" i="5"/>
  <c r="AB22" i="5"/>
  <c r="AC22" i="5"/>
  <c r="AE22" i="5"/>
  <c r="AF22" i="5"/>
  <c r="AG22" i="5"/>
  <c r="AH22" i="5"/>
  <c r="AI22" i="5"/>
  <c r="D23" i="5"/>
  <c r="E23" i="5"/>
  <c r="G23" i="5"/>
  <c r="I23" i="5"/>
  <c r="H23" i="5"/>
  <c r="J23" i="5"/>
  <c r="L23" i="5"/>
  <c r="K23" i="5"/>
  <c r="M23" i="5"/>
  <c r="O23" i="5"/>
  <c r="N23" i="5"/>
  <c r="P23" i="5"/>
  <c r="Q23" i="5"/>
  <c r="S23" i="5"/>
  <c r="U23" i="5"/>
  <c r="T23" i="5"/>
  <c r="V23" i="5"/>
  <c r="X23" i="5"/>
  <c r="W23" i="5"/>
  <c r="Y23" i="5"/>
  <c r="Z23" i="5"/>
  <c r="AB23" i="5"/>
  <c r="AC23" i="5"/>
  <c r="AE23" i="5"/>
  <c r="AF23" i="5"/>
  <c r="AH23" i="5"/>
  <c r="AI23" i="5"/>
  <c r="D24" i="5"/>
  <c r="E24" i="5"/>
  <c r="G24" i="5"/>
  <c r="H24" i="5"/>
  <c r="J24" i="5"/>
  <c r="K24" i="5"/>
  <c r="L24" i="5"/>
  <c r="M24" i="5"/>
  <c r="N24" i="5"/>
  <c r="P24" i="5"/>
  <c r="Q24" i="5"/>
  <c r="S24" i="5"/>
  <c r="T24" i="5"/>
  <c r="V24" i="5"/>
  <c r="W24" i="5"/>
  <c r="Y24" i="5"/>
  <c r="AA24" i="5"/>
  <c r="Z24" i="5"/>
  <c r="AB24" i="5"/>
  <c r="AC24" i="5"/>
  <c r="AE24" i="5"/>
  <c r="AG24" i="5"/>
  <c r="AF24" i="5"/>
  <c r="AH24" i="5"/>
  <c r="AJ24" i="5"/>
  <c r="AI24" i="5"/>
  <c r="D25" i="5"/>
  <c r="E25" i="5"/>
  <c r="G25" i="5"/>
  <c r="H25" i="5"/>
  <c r="J25" i="5"/>
  <c r="K25" i="5"/>
  <c r="M25" i="5"/>
  <c r="N25" i="5"/>
  <c r="P25" i="5"/>
  <c r="Q25" i="5"/>
  <c r="S25" i="5"/>
  <c r="T25" i="5"/>
  <c r="V25" i="5"/>
  <c r="W25" i="5"/>
  <c r="Y25" i="5"/>
  <c r="Z25" i="5"/>
  <c r="AB25" i="5"/>
  <c r="AC25" i="5"/>
  <c r="AE25" i="5"/>
  <c r="AG25" i="5"/>
  <c r="AF25" i="5"/>
  <c r="AH25" i="5"/>
  <c r="AJ25" i="5"/>
  <c r="AI25" i="5"/>
  <c r="D26" i="5"/>
  <c r="E26" i="5"/>
  <c r="G26" i="5"/>
  <c r="H26" i="5"/>
  <c r="J26" i="5"/>
  <c r="L26" i="5"/>
  <c r="K26" i="5"/>
  <c r="M26" i="5"/>
  <c r="N26" i="5"/>
  <c r="P26" i="5"/>
  <c r="R26" i="5"/>
  <c r="Q26" i="5"/>
  <c r="S26" i="5"/>
  <c r="U26" i="5"/>
  <c r="T26" i="5"/>
  <c r="V26" i="5"/>
  <c r="X26" i="5"/>
  <c r="W26" i="5"/>
  <c r="Y26" i="5"/>
  <c r="AA26" i="5"/>
  <c r="Z26" i="5"/>
  <c r="AB26" i="5"/>
  <c r="AC26" i="5"/>
  <c r="AE26" i="5"/>
  <c r="AG26" i="5"/>
  <c r="AF26" i="5"/>
  <c r="AH26" i="5"/>
  <c r="AI26" i="5"/>
  <c r="D27" i="5"/>
  <c r="E27" i="5"/>
  <c r="G27" i="5"/>
  <c r="H27" i="5"/>
  <c r="J27" i="5"/>
  <c r="K27" i="5"/>
  <c r="M27" i="5"/>
  <c r="N27" i="5"/>
  <c r="P27" i="5"/>
  <c r="R27" i="5"/>
  <c r="Q27" i="5"/>
  <c r="S27" i="5"/>
  <c r="U27" i="5"/>
  <c r="T27" i="5"/>
  <c r="V27" i="5"/>
  <c r="X27" i="5"/>
  <c r="W27" i="5"/>
  <c r="Y27" i="5"/>
  <c r="AA27" i="5"/>
  <c r="Z27" i="5"/>
  <c r="AB27" i="5"/>
  <c r="AC27" i="5"/>
  <c r="AE27" i="5"/>
  <c r="AG27" i="5"/>
  <c r="AF27" i="5"/>
  <c r="AH27" i="5"/>
  <c r="AI27" i="5"/>
  <c r="D28" i="5"/>
  <c r="E28" i="5"/>
  <c r="G28" i="5"/>
  <c r="I28" i="5"/>
  <c r="H28" i="5"/>
  <c r="J28" i="5"/>
  <c r="K28" i="5"/>
  <c r="M28" i="5"/>
  <c r="O28" i="5"/>
  <c r="N28" i="5"/>
  <c r="P28" i="5"/>
  <c r="Q28" i="5"/>
  <c r="S28" i="5"/>
  <c r="T28" i="5"/>
  <c r="V28" i="5"/>
  <c r="X28" i="5"/>
  <c r="W28" i="5"/>
  <c r="Y28" i="5"/>
  <c r="Z28" i="5"/>
  <c r="AB28" i="5"/>
  <c r="AC28" i="5"/>
  <c r="AE28" i="5"/>
  <c r="AG28" i="5"/>
  <c r="AF28" i="5"/>
  <c r="AH28" i="5"/>
  <c r="AJ28" i="5"/>
  <c r="AI28" i="5"/>
  <c r="D29" i="5"/>
  <c r="F29" i="5"/>
  <c r="E29" i="5"/>
  <c r="G29" i="5"/>
  <c r="I29" i="5"/>
  <c r="H29" i="5"/>
  <c r="J29" i="5"/>
  <c r="L29" i="5"/>
  <c r="K29" i="5"/>
  <c r="M29" i="5"/>
  <c r="O29" i="5"/>
  <c r="N29" i="5"/>
  <c r="P29" i="5"/>
  <c r="R29" i="5"/>
  <c r="Q29" i="5"/>
  <c r="S29" i="5"/>
  <c r="U29" i="5"/>
  <c r="T29" i="5"/>
  <c r="V29" i="5"/>
  <c r="W29" i="5"/>
  <c r="Y29" i="5"/>
  <c r="Z29" i="5"/>
  <c r="AB29" i="5"/>
  <c r="AC29" i="5"/>
  <c r="AE29" i="5"/>
  <c r="AF29" i="5"/>
  <c r="AH29" i="5"/>
  <c r="AI29" i="5"/>
  <c r="D30" i="5"/>
  <c r="E30" i="5"/>
  <c r="G30" i="5"/>
  <c r="H30" i="5"/>
  <c r="J30" i="5"/>
  <c r="K30" i="5"/>
  <c r="M30" i="5"/>
  <c r="N30" i="5"/>
  <c r="P30" i="5"/>
  <c r="Q30" i="5"/>
  <c r="S30" i="5"/>
  <c r="T30" i="5"/>
  <c r="U30" i="5"/>
  <c r="V30" i="5"/>
  <c r="X30" i="5"/>
  <c r="W30" i="5"/>
  <c r="Y30" i="5"/>
  <c r="AA30" i="5"/>
  <c r="Z30" i="5"/>
  <c r="AB30" i="5"/>
  <c r="AC30" i="5"/>
  <c r="AE30" i="5"/>
  <c r="AF30" i="5"/>
  <c r="AH30" i="5"/>
  <c r="AJ30" i="5"/>
  <c r="AI30" i="5"/>
  <c r="D31" i="5"/>
  <c r="E31" i="5"/>
  <c r="G31" i="5"/>
  <c r="H31" i="5"/>
  <c r="J31" i="5"/>
  <c r="K31" i="5"/>
  <c r="M31" i="5"/>
  <c r="N31" i="5"/>
  <c r="P31" i="5"/>
  <c r="Q31" i="5"/>
  <c r="S31" i="5"/>
  <c r="T31" i="5"/>
  <c r="V31" i="5"/>
  <c r="W31" i="5"/>
  <c r="Y31" i="5"/>
  <c r="Z31" i="5"/>
  <c r="AB31" i="5"/>
  <c r="AC31" i="5"/>
  <c r="AE31" i="5"/>
  <c r="AF31" i="5"/>
  <c r="AH31" i="5"/>
  <c r="AI31" i="5"/>
  <c r="D32" i="5"/>
  <c r="E32" i="5"/>
  <c r="G32" i="5"/>
  <c r="H32" i="5"/>
  <c r="J32" i="5"/>
  <c r="K32" i="5"/>
  <c r="M32" i="5"/>
  <c r="N32" i="5"/>
  <c r="P32" i="5"/>
  <c r="Q32" i="5"/>
  <c r="S32" i="5"/>
  <c r="T32" i="5"/>
  <c r="V32" i="5"/>
  <c r="W32" i="5"/>
  <c r="Y32" i="5"/>
  <c r="Z32" i="5"/>
  <c r="AB32" i="5"/>
  <c r="AC32" i="5"/>
  <c r="AE32" i="5"/>
  <c r="AF32" i="5"/>
  <c r="AH32" i="5"/>
  <c r="AI32" i="5"/>
  <c r="D33" i="5"/>
  <c r="E33" i="5"/>
  <c r="G33" i="5"/>
  <c r="H33" i="5"/>
  <c r="J33" i="5"/>
  <c r="K33" i="5"/>
  <c r="M33" i="5"/>
  <c r="N33" i="5"/>
  <c r="P33" i="5"/>
  <c r="Q33" i="5"/>
  <c r="S33" i="5"/>
  <c r="T33" i="5"/>
  <c r="V33" i="5"/>
  <c r="W33" i="5"/>
  <c r="Y33" i="5"/>
  <c r="Z33" i="5"/>
  <c r="AB33" i="5"/>
  <c r="AC33" i="5"/>
  <c r="AE33" i="5"/>
  <c r="AF33" i="5"/>
  <c r="AH33" i="5"/>
  <c r="AI33" i="5"/>
  <c r="D34" i="5"/>
  <c r="E34" i="5"/>
  <c r="G34" i="5"/>
  <c r="H34" i="5"/>
  <c r="J34" i="5"/>
  <c r="K34" i="5"/>
  <c r="M34" i="5"/>
  <c r="O34" i="5"/>
  <c r="N34" i="5"/>
  <c r="P34" i="5"/>
  <c r="Q34" i="5"/>
  <c r="S34" i="5"/>
  <c r="T34" i="5"/>
  <c r="V34" i="5"/>
  <c r="W34" i="5"/>
  <c r="Y34" i="5"/>
  <c r="Z34" i="5"/>
  <c r="AA34" i="5"/>
  <c r="AB34" i="5"/>
  <c r="AC34" i="5"/>
  <c r="AD34" i="5"/>
  <c r="AE34" i="5"/>
  <c r="AF34" i="5"/>
  <c r="AH34" i="5"/>
  <c r="AI34" i="5"/>
  <c r="AJ34" i="5"/>
  <c r="D35" i="5"/>
  <c r="E35" i="5"/>
  <c r="G35" i="5"/>
  <c r="I35" i="5"/>
  <c r="H35" i="5"/>
  <c r="J35" i="5"/>
  <c r="K35" i="5"/>
  <c r="M35" i="5"/>
  <c r="N35" i="5"/>
  <c r="P35" i="5"/>
  <c r="Q35" i="5"/>
  <c r="S35" i="5"/>
  <c r="T35" i="5"/>
  <c r="V35" i="5"/>
  <c r="W35" i="5"/>
  <c r="Y35" i="5"/>
  <c r="Z35" i="5"/>
  <c r="AB35" i="5"/>
  <c r="AC35" i="5"/>
  <c r="AE35" i="5"/>
  <c r="AF35" i="5"/>
  <c r="AH35" i="5"/>
  <c r="AI35" i="5"/>
  <c r="D36" i="5"/>
  <c r="E36" i="5"/>
  <c r="G36" i="5"/>
  <c r="H36" i="5"/>
  <c r="J36" i="5"/>
  <c r="K36" i="5"/>
  <c r="M36" i="5"/>
  <c r="N36" i="5"/>
  <c r="P36" i="5"/>
  <c r="Q36" i="5"/>
  <c r="S36" i="5"/>
  <c r="T36" i="5"/>
  <c r="V36" i="5"/>
  <c r="W36" i="5"/>
  <c r="X36" i="5"/>
  <c r="Y36" i="5"/>
  <c r="AA36" i="5"/>
  <c r="Z36" i="5"/>
  <c r="AB36" i="5"/>
  <c r="AC36" i="5"/>
  <c r="AE36" i="5"/>
  <c r="AG36" i="5"/>
  <c r="AF36" i="5"/>
  <c r="AH36" i="5"/>
  <c r="AJ36" i="5"/>
  <c r="AI36" i="5"/>
  <c r="D37" i="5"/>
  <c r="E37" i="5"/>
  <c r="G37" i="5"/>
  <c r="H37" i="5"/>
  <c r="J37" i="5"/>
  <c r="K37" i="5"/>
  <c r="M37" i="5"/>
  <c r="N37" i="5"/>
  <c r="P37" i="5"/>
  <c r="Q37" i="5"/>
  <c r="S37" i="5"/>
  <c r="T37" i="5"/>
  <c r="V37" i="5"/>
  <c r="W37" i="5"/>
  <c r="Y37" i="5"/>
  <c r="Z37" i="5"/>
  <c r="AB37" i="5"/>
  <c r="AC37" i="5"/>
  <c r="AE37" i="5"/>
  <c r="AF37" i="5"/>
  <c r="C37" i="5"/>
  <c r="AH37" i="5"/>
  <c r="AJ37" i="5"/>
  <c r="AI37" i="5"/>
  <c r="D38" i="5"/>
  <c r="E38" i="5"/>
  <c r="G38" i="5"/>
  <c r="I38" i="5"/>
  <c r="H38" i="5"/>
  <c r="J38" i="5"/>
  <c r="L38" i="5"/>
  <c r="K38" i="5"/>
  <c r="M38" i="5"/>
  <c r="N38" i="5"/>
  <c r="P38" i="5"/>
  <c r="Q38" i="5"/>
  <c r="S38" i="5"/>
  <c r="T38" i="5"/>
  <c r="V38" i="5"/>
  <c r="X38" i="5"/>
  <c r="W38" i="5"/>
  <c r="Y38" i="5"/>
  <c r="Z38" i="5"/>
  <c r="AB38" i="5"/>
  <c r="AC38" i="5"/>
  <c r="AE38" i="5"/>
  <c r="AG38" i="5"/>
  <c r="AF38" i="5"/>
  <c r="AH38" i="5"/>
  <c r="AJ38" i="5"/>
  <c r="AI38" i="5"/>
  <c r="D39" i="5"/>
  <c r="E39" i="5"/>
  <c r="G39" i="5"/>
  <c r="H39" i="5"/>
  <c r="J39" i="5"/>
  <c r="K39" i="5"/>
  <c r="L39" i="5"/>
  <c r="M39" i="5"/>
  <c r="N39" i="5"/>
  <c r="P39" i="5"/>
  <c r="Q39" i="5"/>
  <c r="R39" i="5"/>
  <c r="S39" i="5"/>
  <c r="T39" i="5"/>
  <c r="V39" i="5"/>
  <c r="W39" i="5"/>
  <c r="X39" i="5"/>
  <c r="Y39" i="5"/>
  <c r="Z39" i="5"/>
  <c r="AA39" i="5"/>
  <c r="AB39" i="5"/>
  <c r="AC39" i="5"/>
  <c r="AE39" i="5"/>
  <c r="AF39" i="5"/>
  <c r="AH39" i="5"/>
  <c r="AI39" i="5"/>
  <c r="D40" i="5"/>
  <c r="E40" i="5"/>
  <c r="F40" i="5"/>
  <c r="G40" i="5"/>
  <c r="H40" i="5"/>
  <c r="J40" i="5"/>
  <c r="K40" i="5"/>
  <c r="M40" i="5"/>
  <c r="N40" i="5"/>
  <c r="P40" i="5"/>
  <c r="Q40" i="5"/>
  <c r="R40" i="5"/>
  <c r="S40" i="5"/>
  <c r="T40" i="5"/>
  <c r="U40" i="5"/>
  <c r="V40" i="5"/>
  <c r="W40" i="5"/>
  <c r="Y40" i="5"/>
  <c r="AA40" i="5"/>
  <c r="Z40" i="5"/>
  <c r="AB40" i="5"/>
  <c r="AC40" i="5"/>
  <c r="AE40" i="5"/>
  <c r="AG40" i="5"/>
  <c r="AF40" i="5"/>
  <c r="AH40" i="5"/>
  <c r="AJ40" i="5"/>
  <c r="AI40" i="5"/>
  <c r="D41" i="5"/>
  <c r="E41" i="5"/>
  <c r="G41" i="5"/>
  <c r="H41" i="5"/>
  <c r="J41" i="5"/>
  <c r="L41" i="5"/>
  <c r="K41" i="5"/>
  <c r="M41" i="5"/>
  <c r="O41" i="5"/>
  <c r="N41" i="5"/>
  <c r="P41" i="5"/>
  <c r="R41" i="5"/>
  <c r="Q41" i="5"/>
  <c r="S41" i="5"/>
  <c r="T41" i="5"/>
  <c r="V41" i="5"/>
  <c r="X41" i="5"/>
  <c r="W41" i="5"/>
  <c r="Y41" i="5"/>
  <c r="Z41" i="5"/>
  <c r="AB41" i="5"/>
  <c r="AC41" i="5"/>
  <c r="AE41" i="5"/>
  <c r="AF41" i="5"/>
  <c r="AH41" i="5"/>
  <c r="AI41" i="5"/>
  <c r="C41" i="5"/>
  <c r="D42" i="5"/>
  <c r="E42" i="5"/>
  <c r="F42" i="5"/>
  <c r="G42" i="5"/>
  <c r="H42" i="5"/>
  <c r="I42" i="5"/>
  <c r="J42" i="5"/>
  <c r="K42" i="5"/>
  <c r="M42" i="5"/>
  <c r="N42" i="5"/>
  <c r="O42" i="5"/>
  <c r="P42" i="5"/>
  <c r="Q42" i="5"/>
  <c r="R42" i="5"/>
  <c r="S42" i="5"/>
  <c r="T42" i="5"/>
  <c r="V42" i="5"/>
  <c r="W42" i="5"/>
  <c r="Y42" i="5"/>
  <c r="Z42" i="5"/>
  <c r="AB42" i="5"/>
  <c r="AC42" i="5"/>
  <c r="AE42" i="5"/>
  <c r="AF42" i="5"/>
  <c r="AG42" i="5"/>
  <c r="AH42" i="5"/>
  <c r="AI42" i="5"/>
  <c r="AJ42" i="5"/>
  <c r="D43" i="5"/>
  <c r="E43" i="5"/>
  <c r="G43" i="5"/>
  <c r="H43" i="5"/>
  <c r="I43" i="5"/>
  <c r="J43" i="5"/>
  <c r="K43" i="5"/>
  <c r="M43" i="5"/>
  <c r="N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D44" i="5"/>
  <c r="E44" i="5"/>
  <c r="F44" i="5"/>
  <c r="G44" i="5"/>
  <c r="H44" i="5"/>
  <c r="I44" i="5"/>
  <c r="J44" i="5"/>
  <c r="K44" i="5"/>
  <c r="L44" i="5"/>
  <c r="M44" i="5"/>
  <c r="N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D45" i="5"/>
  <c r="E45" i="5"/>
  <c r="G45" i="5"/>
  <c r="I45" i="5"/>
  <c r="H45" i="5"/>
  <c r="J45" i="5"/>
  <c r="L45" i="5"/>
  <c r="K45" i="5"/>
  <c r="M45" i="5"/>
  <c r="O45" i="5"/>
  <c r="N45" i="5"/>
  <c r="P45" i="5"/>
  <c r="Q45" i="5"/>
  <c r="S45" i="5"/>
  <c r="U45" i="5"/>
  <c r="T45" i="5"/>
  <c r="V45" i="5"/>
  <c r="X45" i="5"/>
  <c r="W45" i="5"/>
  <c r="Y45" i="5"/>
  <c r="Z45" i="5"/>
  <c r="AB45" i="5"/>
  <c r="AB47" i="5"/>
  <c r="AC45" i="5"/>
  <c r="AD45" i="5"/>
  <c r="AE45" i="5"/>
  <c r="AF45" i="5"/>
  <c r="AH45" i="5"/>
  <c r="AI45" i="5"/>
  <c r="D46" i="5"/>
  <c r="E46" i="5"/>
  <c r="F46" i="5"/>
  <c r="G46" i="5"/>
  <c r="H46" i="5"/>
  <c r="J46" i="5"/>
  <c r="K46" i="5"/>
  <c r="M46" i="5"/>
  <c r="N46" i="5"/>
  <c r="O46" i="5"/>
  <c r="P46" i="5"/>
  <c r="Q46" i="5"/>
  <c r="R46" i="5"/>
  <c r="S46" i="5"/>
  <c r="T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B68" i="5"/>
  <c r="G64" i="3"/>
  <c r="C68" i="5"/>
  <c r="H64" i="3"/>
  <c r="F74" i="1"/>
  <c r="K74" i="1"/>
  <c r="AG106" i="5"/>
  <c r="AJ68" i="5"/>
  <c r="N74" i="1"/>
  <c r="B69" i="5"/>
  <c r="G65" i="3"/>
  <c r="C69" i="5"/>
  <c r="H65" i="3"/>
  <c r="E75" i="1"/>
  <c r="J75" i="1"/>
  <c r="AJ69" i="5"/>
  <c r="N75" i="1"/>
  <c r="C70" i="5"/>
  <c r="H66" i="3"/>
  <c r="J76" i="1"/>
  <c r="AJ70" i="5"/>
  <c r="N76" i="1"/>
  <c r="B71" i="5"/>
  <c r="G67" i="3"/>
  <c r="C71" i="5"/>
  <c r="H67" i="3"/>
  <c r="G77" i="1"/>
  <c r="H77" i="1"/>
  <c r="J77" i="1"/>
  <c r="K77" i="1"/>
  <c r="AJ71" i="5"/>
  <c r="B72" i="5"/>
  <c r="G68" i="3"/>
  <c r="C72" i="5"/>
  <c r="H68" i="3"/>
  <c r="F78" i="1"/>
  <c r="J78" i="1"/>
  <c r="AJ72" i="5"/>
  <c r="N78" i="1"/>
  <c r="B73" i="5"/>
  <c r="G69" i="3"/>
  <c r="J69" i="3"/>
  <c r="C73" i="5"/>
  <c r="H69" i="3"/>
  <c r="E79" i="1"/>
  <c r="F79" i="1"/>
  <c r="J79" i="1"/>
  <c r="AJ73" i="5"/>
  <c r="N79" i="1"/>
  <c r="B74" i="5"/>
  <c r="G70" i="3"/>
  <c r="C74" i="5"/>
  <c r="H70" i="3"/>
  <c r="G80" i="1"/>
  <c r="I80" i="1"/>
  <c r="J80" i="1"/>
  <c r="AJ74" i="5"/>
  <c r="N80" i="1"/>
  <c r="B75" i="5"/>
  <c r="G71" i="3"/>
  <c r="C75" i="5"/>
  <c r="H71" i="3"/>
  <c r="E81" i="1"/>
  <c r="G81" i="1"/>
  <c r="H81" i="1"/>
  <c r="K81" i="1"/>
  <c r="AJ75" i="5"/>
  <c r="N81" i="1"/>
  <c r="C76" i="5"/>
  <c r="H72" i="3"/>
  <c r="J82" i="1"/>
  <c r="K82" i="1"/>
  <c r="AJ76" i="5"/>
  <c r="N82" i="1"/>
  <c r="B77" i="5"/>
  <c r="G73" i="3"/>
  <c r="C77" i="5"/>
  <c r="H73" i="3"/>
  <c r="D83" i="1"/>
  <c r="AJ77" i="5"/>
  <c r="B78" i="5"/>
  <c r="G74" i="3"/>
  <c r="C78" i="5"/>
  <c r="H74" i="3"/>
  <c r="J84" i="1"/>
  <c r="AJ78" i="5"/>
  <c r="N84" i="1"/>
  <c r="B79" i="5"/>
  <c r="G75" i="3"/>
  <c r="C79" i="5"/>
  <c r="H75" i="3"/>
  <c r="E85" i="1"/>
  <c r="H85" i="1"/>
  <c r="K85" i="1"/>
  <c r="AJ79" i="5"/>
  <c r="N85" i="1"/>
  <c r="B80" i="5"/>
  <c r="G76" i="3"/>
  <c r="C80" i="5"/>
  <c r="H76" i="3"/>
  <c r="E86" i="1"/>
  <c r="AJ80" i="5"/>
  <c r="B81" i="5"/>
  <c r="G77" i="3"/>
  <c r="C81" i="5"/>
  <c r="H77" i="3"/>
  <c r="E87" i="1"/>
  <c r="H87" i="1"/>
  <c r="J87" i="1"/>
  <c r="AJ81" i="5"/>
  <c r="N87" i="1"/>
  <c r="B82" i="5"/>
  <c r="G78" i="3"/>
  <c r="C82" i="5"/>
  <c r="H78" i="3"/>
  <c r="AJ82" i="5"/>
  <c r="B83" i="5"/>
  <c r="G79" i="3"/>
  <c r="C83" i="5"/>
  <c r="H79" i="3"/>
  <c r="E89" i="1"/>
  <c r="H89" i="1"/>
  <c r="AJ83" i="5"/>
  <c r="N89" i="1"/>
  <c r="B84" i="5"/>
  <c r="G80" i="3"/>
  <c r="C84" i="5"/>
  <c r="H80" i="3"/>
  <c r="J90" i="1"/>
  <c r="K90" i="1"/>
  <c r="AJ84" i="5"/>
  <c r="N90" i="1"/>
  <c r="B85" i="5"/>
  <c r="G81" i="3"/>
  <c r="C85" i="5"/>
  <c r="AJ85" i="5"/>
  <c r="N91" i="1"/>
  <c r="B86" i="5"/>
  <c r="G82" i="3"/>
  <c r="C86" i="5"/>
  <c r="H82" i="3"/>
  <c r="J82" i="3"/>
  <c r="E92" i="1"/>
  <c r="H92" i="1"/>
  <c r="AJ86" i="5"/>
  <c r="B87" i="5"/>
  <c r="G83" i="3"/>
  <c r="C87" i="5"/>
  <c r="H83" i="3"/>
  <c r="E93" i="1"/>
  <c r="K93" i="1"/>
  <c r="AJ87" i="5"/>
  <c r="B88" i="5"/>
  <c r="G84" i="3"/>
  <c r="C88" i="5"/>
  <c r="H84" i="3"/>
  <c r="J84" i="3"/>
  <c r="AJ88" i="5"/>
  <c r="N94" i="1"/>
  <c r="B89" i="5"/>
  <c r="G85" i="3"/>
  <c r="J85" i="3"/>
  <c r="C89" i="5"/>
  <c r="H85" i="3"/>
  <c r="D95" i="1"/>
  <c r="AJ89" i="5"/>
  <c r="N95" i="1"/>
  <c r="B90" i="5"/>
  <c r="G86" i="3"/>
  <c r="C90" i="5"/>
  <c r="H86" i="3"/>
  <c r="K96" i="1"/>
  <c r="AJ90" i="5"/>
  <c r="N96" i="1"/>
  <c r="B91" i="5"/>
  <c r="G87" i="3"/>
  <c r="C91" i="5"/>
  <c r="H87" i="3"/>
  <c r="AJ91" i="5"/>
  <c r="N97" i="1"/>
  <c r="B92" i="5"/>
  <c r="G88" i="3"/>
  <c r="C92" i="5"/>
  <c r="H88" i="3"/>
  <c r="K98" i="1"/>
  <c r="AJ92" i="5"/>
  <c r="N98" i="1"/>
  <c r="B93" i="5"/>
  <c r="G89" i="3"/>
  <c r="C93" i="5"/>
  <c r="H89" i="3"/>
  <c r="D99" i="1"/>
  <c r="AJ93" i="5"/>
  <c r="N99" i="1"/>
  <c r="B94" i="5"/>
  <c r="G90" i="3"/>
  <c r="C94" i="5"/>
  <c r="H90" i="3"/>
  <c r="D100" i="1"/>
  <c r="AJ94" i="5"/>
  <c r="B95" i="5"/>
  <c r="G91" i="3"/>
  <c r="C95" i="5"/>
  <c r="H91" i="3"/>
  <c r="E101" i="1"/>
  <c r="K101" i="1"/>
  <c r="AJ95" i="5"/>
  <c r="B96" i="5"/>
  <c r="G92" i="3"/>
  <c r="C96" i="5"/>
  <c r="H92" i="3"/>
  <c r="K102" i="1"/>
  <c r="AJ96" i="5"/>
  <c r="N102" i="1"/>
  <c r="B97" i="5"/>
  <c r="G93" i="3"/>
  <c r="C97" i="5"/>
  <c r="H93" i="3"/>
  <c r="I103" i="1"/>
  <c r="J103" i="1"/>
  <c r="AJ97" i="5"/>
  <c r="N103" i="1"/>
  <c r="B98" i="5"/>
  <c r="G94" i="3"/>
  <c r="C98" i="5"/>
  <c r="H94" i="3"/>
  <c r="AJ98" i="5"/>
  <c r="N104" i="1"/>
  <c r="B99" i="5"/>
  <c r="G95" i="3"/>
  <c r="C99" i="5"/>
  <c r="H95" i="3"/>
  <c r="D105" i="1"/>
  <c r="E105" i="1"/>
  <c r="H105" i="1"/>
  <c r="J105" i="1"/>
  <c r="K105" i="1"/>
  <c r="AJ99" i="5"/>
  <c r="N105" i="1"/>
  <c r="B100" i="5"/>
  <c r="G96" i="3"/>
  <c r="C100" i="5"/>
  <c r="H96" i="3"/>
  <c r="AJ100" i="5"/>
  <c r="B101" i="5"/>
  <c r="G97" i="3"/>
  <c r="C101" i="5"/>
  <c r="G107" i="1"/>
  <c r="AJ101" i="5"/>
  <c r="N107" i="1"/>
  <c r="B102" i="5"/>
  <c r="G98" i="3"/>
  <c r="J98" i="3"/>
  <c r="C102" i="5"/>
  <c r="H98" i="3"/>
  <c r="J108" i="1"/>
  <c r="K108" i="1"/>
  <c r="AJ102" i="5"/>
  <c r="B103" i="5"/>
  <c r="G99" i="3"/>
  <c r="C103" i="5"/>
  <c r="H99" i="3"/>
  <c r="F109" i="1"/>
  <c r="H109" i="1"/>
  <c r="K109" i="1"/>
  <c r="AJ103" i="5"/>
  <c r="B104" i="5"/>
  <c r="G100" i="3"/>
  <c r="AJ104" i="5"/>
  <c r="N110" i="1"/>
  <c r="B105" i="5"/>
  <c r="C105" i="5"/>
  <c r="H101" i="3"/>
  <c r="J101" i="3"/>
  <c r="AJ105" i="5"/>
  <c r="N111" i="1"/>
  <c r="D106" i="5"/>
  <c r="D109" i="5"/>
  <c r="D108" i="5"/>
  <c r="E106" i="5"/>
  <c r="G106" i="5"/>
  <c r="H106" i="5"/>
  <c r="J106" i="5"/>
  <c r="K106" i="5"/>
  <c r="M106" i="5"/>
  <c r="N106" i="5"/>
  <c r="P106" i="5"/>
  <c r="Q106" i="5"/>
  <c r="S106" i="5"/>
  <c r="T106" i="5"/>
  <c r="V106" i="5"/>
  <c r="W106" i="5"/>
  <c r="V109" i="5"/>
  <c r="Y106" i="5"/>
  <c r="Z106" i="5"/>
  <c r="AB106" i="5"/>
  <c r="AE106" i="5"/>
  <c r="AF106" i="5"/>
  <c r="AH106" i="5"/>
  <c r="AI106" i="5"/>
  <c r="B127" i="5"/>
  <c r="C127" i="5"/>
  <c r="AJ127" i="5"/>
  <c r="B128" i="5"/>
  <c r="C128" i="5"/>
  <c r="AJ128" i="5"/>
  <c r="B129" i="5"/>
  <c r="C129" i="5"/>
  <c r="X165" i="5"/>
  <c r="AJ129" i="5"/>
  <c r="B130" i="5"/>
  <c r="C130" i="5"/>
  <c r="AJ130" i="5"/>
  <c r="B131" i="5"/>
  <c r="C131" i="5"/>
  <c r="AJ131" i="5"/>
  <c r="B132" i="5"/>
  <c r="C132" i="5"/>
  <c r="AJ132" i="5"/>
  <c r="B133" i="5"/>
  <c r="C133" i="5"/>
  <c r="AJ133" i="5"/>
  <c r="B134" i="5"/>
  <c r="C134" i="5"/>
  <c r="AJ134" i="5"/>
  <c r="B135" i="5"/>
  <c r="C135" i="5"/>
  <c r="AJ135" i="5"/>
  <c r="B136" i="5"/>
  <c r="C136" i="5"/>
  <c r="AJ136" i="5"/>
  <c r="B137" i="5"/>
  <c r="J138" i="3"/>
  <c r="C137" i="5"/>
  <c r="AJ137" i="5"/>
  <c r="B138" i="5"/>
  <c r="C138" i="5"/>
  <c r="AJ138" i="5"/>
  <c r="B139" i="5"/>
  <c r="C139" i="5"/>
  <c r="AJ139" i="5"/>
  <c r="B140" i="5"/>
  <c r="C140" i="5"/>
  <c r="AJ140" i="5"/>
  <c r="B141" i="5"/>
  <c r="C141" i="5"/>
  <c r="AJ141" i="5"/>
  <c r="B142" i="5"/>
  <c r="C142" i="5"/>
  <c r="AJ142" i="5"/>
  <c r="B143" i="5"/>
  <c r="AJ143" i="5"/>
  <c r="B144" i="5"/>
  <c r="C144" i="5"/>
  <c r="AJ144" i="5"/>
  <c r="B145" i="5"/>
  <c r="C145" i="5"/>
  <c r="J135" i="3"/>
  <c r="AJ145" i="5"/>
  <c r="B146" i="5"/>
  <c r="C146" i="5"/>
  <c r="AJ146" i="5"/>
  <c r="B147" i="5"/>
  <c r="C147" i="5"/>
  <c r="AJ147" i="5"/>
  <c r="B148" i="5"/>
  <c r="C148" i="5"/>
  <c r="AJ148" i="5"/>
  <c r="B149" i="5"/>
  <c r="C149" i="5"/>
  <c r="AJ149" i="5"/>
  <c r="B150" i="5"/>
  <c r="C150" i="5"/>
  <c r="AJ150" i="5"/>
  <c r="B151" i="5"/>
  <c r="C151" i="5"/>
  <c r="AJ151" i="5"/>
  <c r="B152" i="5"/>
  <c r="C152" i="5"/>
  <c r="AJ152" i="5"/>
  <c r="B153" i="5"/>
  <c r="C153" i="5"/>
  <c r="AJ153" i="5"/>
  <c r="C154" i="5"/>
  <c r="AJ154" i="5"/>
  <c r="B155" i="5"/>
  <c r="C155" i="5"/>
  <c r="AJ155" i="5"/>
  <c r="B156" i="5"/>
  <c r="C156" i="5"/>
  <c r="AJ156" i="5"/>
  <c r="B157" i="5"/>
  <c r="C157" i="5"/>
  <c r="AJ157" i="5"/>
  <c r="B158" i="5"/>
  <c r="C158" i="5"/>
  <c r="AJ158" i="5"/>
  <c r="C159" i="5"/>
  <c r="AJ159" i="5"/>
  <c r="B160" i="5"/>
  <c r="C160" i="5"/>
  <c r="AJ160" i="5"/>
  <c r="B161" i="5"/>
  <c r="C161" i="5"/>
  <c r="AJ161" i="5"/>
  <c r="B162" i="5"/>
  <c r="C162" i="5"/>
  <c r="AJ162" i="5"/>
  <c r="B163" i="5"/>
  <c r="C163" i="5"/>
  <c r="AJ163" i="5"/>
  <c r="B164" i="5"/>
  <c r="C164" i="5"/>
  <c r="AA165" i="5"/>
  <c r="AJ164" i="5"/>
  <c r="D165" i="5"/>
  <c r="D168" i="5"/>
  <c r="D167" i="5"/>
  <c r="E165" i="5"/>
  <c r="G165" i="5"/>
  <c r="H165" i="5"/>
  <c r="G168" i="5"/>
  <c r="J165" i="5"/>
  <c r="K165" i="5"/>
  <c r="M165" i="5"/>
  <c r="N165" i="5"/>
  <c r="P165" i="5"/>
  <c r="Q165" i="5"/>
  <c r="R165" i="5"/>
  <c r="S165" i="5"/>
  <c r="T165" i="5"/>
  <c r="S168" i="5"/>
  <c r="S167" i="5"/>
  <c r="V165" i="5"/>
  <c r="V168" i="5"/>
  <c r="V167" i="5"/>
  <c r="W165" i="5"/>
  <c r="Y165" i="5"/>
  <c r="Z165" i="5"/>
  <c r="AB165" i="5"/>
  <c r="AC165" i="5"/>
  <c r="AB168" i="5"/>
  <c r="AE165" i="5"/>
  <c r="AF165" i="5"/>
  <c r="AH165" i="5"/>
  <c r="AH168" i="5"/>
  <c r="AH167" i="5"/>
  <c r="AI165" i="5"/>
  <c r="B186" i="5"/>
  <c r="G167" i="3"/>
  <c r="C186" i="5"/>
  <c r="AJ186" i="5"/>
  <c r="B187" i="5"/>
  <c r="C187" i="5"/>
  <c r="AJ187" i="5"/>
  <c r="B188" i="5"/>
  <c r="G169" i="3"/>
  <c r="C188" i="5"/>
  <c r="H169" i="3"/>
  <c r="AJ188" i="5"/>
  <c r="B189" i="5"/>
  <c r="G170" i="3"/>
  <c r="C189" i="5"/>
  <c r="H170" i="3"/>
  <c r="AJ189" i="5"/>
  <c r="B190" i="5"/>
  <c r="C190" i="5"/>
  <c r="H171" i="3"/>
  <c r="AJ190" i="5"/>
  <c r="B191" i="5"/>
  <c r="G172" i="3"/>
  <c r="C191" i="5"/>
  <c r="AJ191" i="5"/>
  <c r="B192" i="5"/>
  <c r="G173" i="3"/>
  <c r="C192" i="5"/>
  <c r="AJ192" i="5"/>
  <c r="B193" i="5"/>
  <c r="G174" i="3"/>
  <c r="C193" i="5"/>
  <c r="H174" i="3"/>
  <c r="AJ193" i="5"/>
  <c r="B194" i="5"/>
  <c r="G175" i="3"/>
  <c r="C194" i="5"/>
  <c r="H175" i="3"/>
  <c r="AJ194" i="5"/>
  <c r="B195" i="5"/>
  <c r="C195" i="5"/>
  <c r="H176" i="3"/>
  <c r="AJ195" i="5"/>
  <c r="B196" i="5"/>
  <c r="G177" i="3"/>
  <c r="C196" i="5"/>
  <c r="AJ196" i="5"/>
  <c r="B197" i="5"/>
  <c r="G178" i="3"/>
  <c r="C197" i="5"/>
  <c r="H178" i="3"/>
  <c r="AJ197" i="5"/>
  <c r="B198" i="5"/>
  <c r="C198" i="5"/>
  <c r="H179" i="3"/>
  <c r="AJ198" i="5"/>
  <c r="B199" i="5"/>
  <c r="G180" i="3"/>
  <c r="C199" i="5"/>
  <c r="H180" i="3"/>
  <c r="AJ199" i="5"/>
  <c r="B200" i="5"/>
  <c r="G181" i="3"/>
  <c r="C200" i="5"/>
  <c r="AJ200" i="5"/>
  <c r="B201" i="5"/>
  <c r="G182" i="3"/>
  <c r="C201" i="5"/>
  <c r="H182" i="3"/>
  <c r="AJ201" i="5"/>
  <c r="B202" i="5"/>
  <c r="G183" i="3"/>
  <c r="C202" i="5"/>
  <c r="H183" i="3"/>
  <c r="AJ202" i="5"/>
  <c r="B203" i="5"/>
  <c r="G184" i="3"/>
  <c r="C203" i="5"/>
  <c r="H184" i="3"/>
  <c r="AJ203" i="5"/>
  <c r="B204" i="5"/>
  <c r="G185" i="3"/>
  <c r="C204" i="5"/>
  <c r="H185" i="3"/>
  <c r="AJ204" i="5"/>
  <c r="B205" i="5"/>
  <c r="G186" i="3"/>
  <c r="J186" i="3"/>
  <c r="C205" i="5"/>
  <c r="H186" i="3"/>
  <c r="AJ205" i="5"/>
  <c r="B206" i="5"/>
  <c r="G187" i="3"/>
  <c r="C206" i="5"/>
  <c r="H187" i="3"/>
  <c r="J187" i="3"/>
  <c r="AJ206" i="5"/>
  <c r="B207" i="5"/>
  <c r="G188" i="3"/>
  <c r="C207" i="5"/>
  <c r="H188" i="3"/>
  <c r="AJ207" i="5"/>
  <c r="B208" i="5"/>
  <c r="G189" i="3"/>
  <c r="C208" i="5"/>
  <c r="AJ208" i="5"/>
  <c r="B209" i="5"/>
  <c r="G190" i="3"/>
  <c r="C209" i="5"/>
  <c r="H190" i="3"/>
  <c r="AJ209" i="5"/>
  <c r="B210" i="5"/>
  <c r="C210" i="5"/>
  <c r="H191" i="3"/>
  <c r="AJ210" i="5"/>
  <c r="B211" i="5"/>
  <c r="C211" i="5"/>
  <c r="H192" i="3"/>
  <c r="AJ211" i="5"/>
  <c r="B212" i="5"/>
  <c r="G193" i="3"/>
  <c r="C212" i="5"/>
  <c r="AJ212" i="5"/>
  <c r="B213" i="5"/>
  <c r="G194" i="3"/>
  <c r="C213" i="5"/>
  <c r="H194" i="3"/>
  <c r="AJ213" i="5"/>
  <c r="B214" i="5"/>
  <c r="C214" i="5"/>
  <c r="H195" i="3"/>
  <c r="AJ214" i="5"/>
  <c r="B215" i="5"/>
  <c r="C215" i="5"/>
  <c r="H196" i="3"/>
  <c r="AJ215" i="5"/>
  <c r="B216" i="5"/>
  <c r="G197" i="3"/>
  <c r="C216" i="5"/>
  <c r="H197" i="3"/>
  <c r="AJ216" i="5"/>
  <c r="B217" i="5"/>
  <c r="C217" i="5"/>
  <c r="H198" i="3"/>
  <c r="AJ217" i="5"/>
  <c r="B218" i="5"/>
  <c r="G199" i="3"/>
  <c r="C218" i="5"/>
  <c r="H199" i="3"/>
  <c r="J199" i="3"/>
  <c r="AJ218" i="5"/>
  <c r="B219" i="5"/>
  <c r="C219" i="5"/>
  <c r="AJ219" i="5"/>
  <c r="B220" i="5"/>
  <c r="G201" i="3"/>
  <c r="C220" i="5"/>
  <c r="AJ220" i="5"/>
  <c r="B221" i="5"/>
  <c r="G202" i="3"/>
  <c r="C221" i="5"/>
  <c r="H202" i="3"/>
  <c r="AJ221" i="5"/>
  <c r="B222" i="5"/>
  <c r="G203" i="3"/>
  <c r="C222" i="5"/>
  <c r="H203" i="3"/>
  <c r="AJ222" i="5"/>
  <c r="B223" i="5"/>
  <c r="G204" i="3"/>
  <c r="C223" i="5"/>
  <c r="H204" i="3"/>
  <c r="AJ223" i="5"/>
  <c r="D224" i="5"/>
  <c r="E224" i="5"/>
  <c r="G224" i="5"/>
  <c r="H224" i="5"/>
  <c r="G227" i="5"/>
  <c r="J224" i="5"/>
  <c r="K224" i="5"/>
  <c r="J227" i="5"/>
  <c r="M224" i="5"/>
  <c r="N224" i="5"/>
  <c r="P224" i="5"/>
  <c r="Q224" i="5"/>
  <c r="P227" i="5"/>
  <c r="S224" i="5"/>
  <c r="T224" i="5"/>
  <c r="S227" i="5"/>
  <c r="V224" i="5"/>
  <c r="V227" i="5"/>
  <c r="W224" i="5"/>
  <c r="Y224" i="5"/>
  <c r="Z224" i="5"/>
  <c r="AB224" i="5"/>
  <c r="AC224" i="5"/>
  <c r="AE224" i="5"/>
  <c r="AF224" i="5"/>
  <c r="AH224" i="5"/>
  <c r="AI224" i="5"/>
  <c r="B245" i="5"/>
  <c r="G218" i="3"/>
  <c r="C245" i="5"/>
  <c r="B246" i="5"/>
  <c r="G219" i="3"/>
  <c r="C246" i="5"/>
  <c r="B247" i="5"/>
  <c r="C247" i="5"/>
  <c r="H220" i="3"/>
  <c r="B248" i="5"/>
  <c r="G221" i="3"/>
  <c r="C248" i="5"/>
  <c r="H221" i="3"/>
  <c r="B249" i="5"/>
  <c r="C249" i="5"/>
  <c r="B250" i="5"/>
  <c r="G223" i="3"/>
  <c r="C250" i="5"/>
  <c r="H223" i="3"/>
  <c r="B251" i="5"/>
  <c r="C251" i="5"/>
  <c r="B252" i="5"/>
  <c r="G225" i="3"/>
  <c r="C252" i="5"/>
  <c r="H225" i="3"/>
  <c r="B253" i="5"/>
  <c r="G226" i="3"/>
  <c r="C253" i="5"/>
  <c r="H226" i="3"/>
  <c r="B254" i="5"/>
  <c r="G227" i="3"/>
  <c r="C254" i="5"/>
  <c r="B255" i="5"/>
  <c r="G228" i="3"/>
  <c r="C255" i="5"/>
  <c r="B256" i="5"/>
  <c r="G229" i="3"/>
  <c r="C256" i="5"/>
  <c r="H229" i="3"/>
  <c r="B257" i="5"/>
  <c r="G230" i="3"/>
  <c r="C257" i="5"/>
  <c r="H230" i="3"/>
  <c r="B258" i="5"/>
  <c r="G231" i="3"/>
  <c r="C258" i="5"/>
  <c r="B259" i="5"/>
  <c r="C259" i="5"/>
  <c r="H232" i="3"/>
  <c r="B260" i="5"/>
  <c r="C260" i="5"/>
  <c r="H233" i="3"/>
  <c r="B261" i="5"/>
  <c r="G234" i="3"/>
  <c r="C261" i="5"/>
  <c r="H234" i="3"/>
  <c r="B262" i="5"/>
  <c r="G235" i="3"/>
  <c r="C262" i="5"/>
  <c r="B263" i="5"/>
  <c r="G236" i="3"/>
  <c r="C263" i="5"/>
  <c r="H236" i="3"/>
  <c r="B264" i="5"/>
  <c r="C264" i="5"/>
  <c r="H237" i="3"/>
  <c r="B265" i="5"/>
  <c r="G238" i="3"/>
  <c r="C265" i="5"/>
  <c r="B266" i="5"/>
  <c r="G239" i="3"/>
  <c r="C266" i="5"/>
  <c r="H239" i="3"/>
  <c r="B267" i="5"/>
  <c r="G240" i="3"/>
  <c r="C267" i="5"/>
  <c r="B268" i="5"/>
  <c r="G241" i="3"/>
  <c r="C268" i="5"/>
  <c r="B269" i="5"/>
  <c r="C269" i="5"/>
  <c r="H242" i="3"/>
  <c r="B270" i="5"/>
  <c r="G243" i="3"/>
  <c r="C270" i="5"/>
  <c r="C271" i="5"/>
  <c r="H244" i="3"/>
  <c r="B272" i="5"/>
  <c r="G245" i="3"/>
  <c r="C272" i="5"/>
  <c r="B273" i="5"/>
  <c r="C273" i="5"/>
  <c r="H246" i="3"/>
  <c r="B274" i="5"/>
  <c r="G247" i="3"/>
  <c r="C274" i="5"/>
  <c r="B275" i="5"/>
  <c r="C275" i="5"/>
  <c r="H248" i="3"/>
  <c r="B276" i="5"/>
  <c r="C276" i="5"/>
  <c r="B277" i="5"/>
  <c r="G250" i="3"/>
  <c r="C277" i="5"/>
  <c r="H250" i="3"/>
  <c r="B278" i="5"/>
  <c r="C278" i="5"/>
  <c r="B279" i="5"/>
  <c r="C279" i="5"/>
  <c r="H252" i="3"/>
  <c r="B280" i="5"/>
  <c r="C280" i="5"/>
  <c r="B281" i="5"/>
  <c r="C281" i="5"/>
  <c r="H254" i="3"/>
  <c r="B282" i="5"/>
  <c r="C282" i="5"/>
  <c r="H255" i="3"/>
  <c r="D283" i="5"/>
  <c r="E283" i="5"/>
  <c r="G283" i="5"/>
  <c r="H283" i="5"/>
  <c r="J283" i="5"/>
  <c r="K283" i="5"/>
  <c r="M283" i="5"/>
  <c r="N283" i="5"/>
  <c r="P283" i="5"/>
  <c r="Q283" i="5"/>
  <c r="S283" i="5"/>
  <c r="T283" i="5"/>
  <c r="U283" i="5"/>
  <c r="V283" i="5"/>
  <c r="W283" i="5"/>
  <c r="V286" i="5"/>
  <c r="X283" i="5"/>
  <c r="Y283" i="5"/>
  <c r="Y286" i="5"/>
  <c r="Z283" i="5"/>
  <c r="AB283" i="5"/>
  <c r="AB286" i="5"/>
  <c r="AC283" i="5"/>
  <c r="AE283" i="5"/>
  <c r="AF283" i="5"/>
  <c r="AH283" i="5"/>
  <c r="AI283" i="5"/>
  <c r="B303" i="5"/>
  <c r="C303" i="5"/>
  <c r="H270" i="3"/>
  <c r="B304" i="5"/>
  <c r="G271" i="3"/>
  <c r="C304" i="5"/>
  <c r="B305" i="5"/>
  <c r="C305" i="5"/>
  <c r="B306" i="5"/>
  <c r="G273" i="3"/>
  <c r="C306" i="5"/>
  <c r="B307" i="5"/>
  <c r="C307" i="5"/>
  <c r="H274" i="3"/>
  <c r="B308" i="5"/>
  <c r="G275" i="3"/>
  <c r="C308" i="5"/>
  <c r="B309" i="5"/>
  <c r="C309" i="5"/>
  <c r="H276" i="3"/>
  <c r="B310" i="5"/>
  <c r="G277" i="3"/>
  <c r="C310" i="5"/>
  <c r="B311" i="5"/>
  <c r="C311" i="5"/>
  <c r="H278" i="3"/>
  <c r="B312" i="5"/>
  <c r="C312" i="5"/>
  <c r="B313" i="5"/>
  <c r="G280" i="3"/>
  <c r="C313" i="5"/>
  <c r="H280" i="3"/>
  <c r="B314" i="5"/>
  <c r="C314" i="5"/>
  <c r="B315" i="5"/>
  <c r="G282" i="3"/>
  <c r="C315" i="5"/>
  <c r="H282" i="3"/>
  <c r="B316" i="5"/>
  <c r="C316" i="5"/>
  <c r="H283" i="3"/>
  <c r="B317" i="5"/>
  <c r="C317" i="5"/>
  <c r="H284" i="3"/>
  <c r="B318" i="5"/>
  <c r="C318" i="5"/>
  <c r="B319" i="5"/>
  <c r="G286" i="3"/>
  <c r="C319" i="5"/>
  <c r="H286" i="3"/>
  <c r="B320" i="5"/>
  <c r="C320" i="5"/>
  <c r="H287" i="3"/>
  <c r="B321" i="5"/>
  <c r="C321" i="5"/>
  <c r="H288" i="3"/>
  <c r="B322" i="5"/>
  <c r="C322" i="5"/>
  <c r="B323" i="5"/>
  <c r="C323" i="5"/>
  <c r="H290" i="3"/>
  <c r="B324" i="5"/>
  <c r="C324" i="5"/>
  <c r="H291" i="3"/>
  <c r="B325" i="5"/>
  <c r="G292" i="3"/>
  <c r="C325" i="5"/>
  <c r="H292" i="3"/>
  <c r="B326" i="5"/>
  <c r="G293" i="3"/>
  <c r="C326" i="5"/>
  <c r="B327" i="5"/>
  <c r="G294" i="3"/>
  <c r="C327" i="5"/>
  <c r="B328" i="5"/>
  <c r="G295" i="3"/>
  <c r="J295" i="3"/>
  <c r="K295" i="3"/>
  <c r="L295" i="3"/>
  <c r="C328" i="5"/>
  <c r="H295" i="3"/>
  <c r="B329" i="5"/>
  <c r="C329" i="5"/>
  <c r="B330" i="5"/>
  <c r="G297" i="3"/>
  <c r="C330" i="5"/>
  <c r="B331" i="5"/>
  <c r="C331" i="5"/>
  <c r="B332" i="5"/>
  <c r="G299" i="3"/>
  <c r="C333" i="5"/>
  <c r="H300" i="3"/>
  <c r="B334" i="5"/>
  <c r="C334" i="5"/>
  <c r="H301" i="3"/>
  <c r="B335" i="5"/>
  <c r="G302" i="3"/>
  <c r="C335" i="5"/>
  <c r="B336" i="5"/>
  <c r="G303" i="3"/>
  <c r="C336" i="5"/>
  <c r="H303" i="3"/>
  <c r="B337" i="5"/>
  <c r="G304" i="3"/>
  <c r="C337" i="5"/>
  <c r="B338" i="5"/>
  <c r="G305" i="3"/>
  <c r="J305" i="3"/>
  <c r="C338" i="5"/>
  <c r="H305" i="3"/>
  <c r="B339" i="5"/>
  <c r="G306" i="3"/>
  <c r="C339" i="5"/>
  <c r="H306" i="3"/>
  <c r="B340" i="5"/>
  <c r="G307" i="3"/>
  <c r="C340" i="5"/>
  <c r="D341" i="5"/>
  <c r="E341" i="5"/>
  <c r="G341" i="5"/>
  <c r="G344" i="5"/>
  <c r="G343" i="5"/>
  <c r="H341" i="5"/>
  <c r="J341" i="5"/>
  <c r="K341" i="5"/>
  <c r="L341" i="5"/>
  <c r="M341" i="5"/>
  <c r="N341" i="5"/>
  <c r="P341" i="5"/>
  <c r="Q341" i="5"/>
  <c r="S341" i="5"/>
  <c r="S344" i="5"/>
  <c r="T341" i="5"/>
  <c r="V341" i="5"/>
  <c r="W341" i="5"/>
  <c r="Y341" i="5"/>
  <c r="Z341" i="5"/>
  <c r="AB341" i="5"/>
  <c r="AC341" i="5"/>
  <c r="AD341" i="5"/>
  <c r="AE341" i="5"/>
  <c r="AE344" i="5"/>
  <c r="AF341" i="5"/>
  <c r="AH341" i="5"/>
  <c r="AI341" i="5"/>
  <c r="B363" i="5"/>
  <c r="C363" i="5"/>
  <c r="H322" i="3"/>
  <c r="B364" i="5"/>
  <c r="C364" i="5"/>
  <c r="H323" i="3"/>
  <c r="B365" i="5"/>
  <c r="C365" i="5"/>
  <c r="H324" i="3"/>
  <c r="B366" i="5"/>
  <c r="C366" i="5"/>
  <c r="B367" i="5"/>
  <c r="G326" i="3"/>
  <c r="C367" i="5"/>
  <c r="B368" i="5"/>
  <c r="C368" i="5"/>
  <c r="H327" i="3"/>
  <c r="B369" i="5"/>
  <c r="G328" i="3"/>
  <c r="J328" i="3"/>
  <c r="K328" i="3"/>
  <c r="L328" i="3"/>
  <c r="C369" i="5"/>
  <c r="H328" i="3"/>
  <c r="B370" i="5"/>
  <c r="G329" i="3"/>
  <c r="C370" i="5"/>
  <c r="H329" i="3"/>
  <c r="B371" i="5"/>
  <c r="G330" i="3"/>
  <c r="J330" i="3"/>
  <c r="K330" i="3"/>
  <c r="L330" i="3"/>
  <c r="C371" i="5"/>
  <c r="H330" i="3"/>
  <c r="B372" i="5"/>
  <c r="C372" i="5"/>
  <c r="H331" i="3"/>
  <c r="J331" i="3"/>
  <c r="K331" i="3"/>
  <c r="L331" i="3"/>
  <c r="B373" i="5"/>
  <c r="G332" i="3"/>
  <c r="C373" i="5"/>
  <c r="H332" i="3"/>
  <c r="J332" i="3"/>
  <c r="K332" i="3"/>
  <c r="L332" i="3"/>
  <c r="B374" i="5"/>
  <c r="C374" i="5"/>
  <c r="H333" i="3"/>
  <c r="B375" i="5"/>
  <c r="C375" i="5"/>
  <c r="B376" i="5"/>
  <c r="G335" i="3"/>
  <c r="C376" i="5"/>
  <c r="B377" i="5"/>
  <c r="C377" i="5"/>
  <c r="B378" i="5"/>
  <c r="G337" i="3"/>
  <c r="C378" i="5"/>
  <c r="H337" i="3"/>
  <c r="J337" i="3"/>
  <c r="K337" i="3"/>
  <c r="B379" i="5"/>
  <c r="C379" i="5"/>
  <c r="H338" i="3"/>
  <c r="B380" i="5"/>
  <c r="G339" i="3"/>
  <c r="C380" i="5"/>
  <c r="H339" i="3"/>
  <c r="B381" i="5"/>
  <c r="C381" i="5"/>
  <c r="H340" i="3"/>
  <c r="B382" i="5"/>
  <c r="G341" i="3"/>
  <c r="C382" i="5"/>
  <c r="H341" i="3"/>
  <c r="B383" i="5"/>
  <c r="G342" i="3"/>
  <c r="J342" i="3"/>
  <c r="K342" i="3"/>
  <c r="C383" i="5"/>
  <c r="H342" i="3"/>
  <c r="B384" i="5"/>
  <c r="G343" i="3"/>
  <c r="C384" i="5"/>
  <c r="H343" i="3"/>
  <c r="B385" i="5"/>
  <c r="C385" i="5"/>
  <c r="H344" i="3"/>
  <c r="B386" i="5"/>
  <c r="C386" i="5"/>
  <c r="B387" i="5"/>
  <c r="C387" i="5"/>
  <c r="B388" i="5"/>
  <c r="C388" i="5"/>
  <c r="B389" i="5"/>
  <c r="G348" i="3"/>
  <c r="C389" i="5"/>
  <c r="B390" i="5"/>
  <c r="C390" i="5"/>
  <c r="B391" i="5"/>
  <c r="G350" i="3"/>
  <c r="C391" i="5"/>
  <c r="B392" i="5"/>
  <c r="C392" i="5"/>
  <c r="H351" i="3"/>
  <c r="B393" i="5"/>
  <c r="G352" i="3"/>
  <c r="C393" i="5"/>
  <c r="H352" i="3"/>
  <c r="B394" i="5"/>
  <c r="C394" i="5"/>
  <c r="H353" i="3"/>
  <c r="B395" i="5"/>
  <c r="G354" i="3"/>
  <c r="C395" i="5"/>
  <c r="H354" i="3"/>
  <c r="B396" i="5"/>
  <c r="C396" i="5"/>
  <c r="H355" i="3"/>
  <c r="B397" i="5"/>
  <c r="C397" i="5"/>
  <c r="H356" i="3"/>
  <c r="B398" i="5"/>
  <c r="C398" i="5"/>
  <c r="H357" i="3"/>
  <c r="B399" i="5"/>
  <c r="G358" i="3"/>
  <c r="J358" i="3"/>
  <c r="K358" i="3"/>
  <c r="L358" i="3"/>
  <c r="C399" i="5"/>
  <c r="H358" i="3"/>
  <c r="B400" i="5"/>
  <c r="C400" i="5"/>
  <c r="H359" i="3"/>
  <c r="D401" i="5"/>
  <c r="E401" i="5"/>
  <c r="G401" i="5"/>
  <c r="G404" i="5"/>
  <c r="G403" i="5"/>
  <c r="H401" i="5"/>
  <c r="J401" i="5"/>
  <c r="K401" i="5"/>
  <c r="L401" i="5"/>
  <c r="M401" i="5"/>
  <c r="N401" i="5"/>
  <c r="O401" i="5"/>
  <c r="P401" i="5"/>
  <c r="Q401" i="5"/>
  <c r="R401" i="5"/>
  <c r="S401" i="5"/>
  <c r="T401" i="5"/>
  <c r="S404" i="5"/>
  <c r="V401" i="5"/>
  <c r="V404" i="5"/>
  <c r="V403" i="5"/>
  <c r="W401" i="5"/>
  <c r="X401" i="5"/>
  <c r="Y401" i="5"/>
  <c r="Y404" i="5"/>
  <c r="Z401" i="5"/>
  <c r="AB401" i="5"/>
  <c r="AC401" i="5"/>
  <c r="AD401" i="5"/>
  <c r="AE401" i="5"/>
  <c r="AE404" i="5"/>
  <c r="AF401" i="5"/>
  <c r="AH401" i="5"/>
  <c r="AI401" i="5"/>
  <c r="AH404" i="5"/>
  <c r="AH403" i="5"/>
  <c r="B420" i="5"/>
  <c r="G374" i="3"/>
  <c r="C420" i="5"/>
  <c r="H374" i="3"/>
  <c r="B421" i="5"/>
  <c r="G375" i="3"/>
  <c r="C421" i="5"/>
  <c r="H375" i="3"/>
  <c r="J375" i="3"/>
  <c r="K375" i="3"/>
  <c r="L375" i="3"/>
  <c r="B422" i="5"/>
  <c r="G376" i="3"/>
  <c r="C422" i="5"/>
  <c r="H376" i="3"/>
  <c r="B423" i="5"/>
  <c r="G377" i="3"/>
  <c r="C423" i="5"/>
  <c r="H377" i="3"/>
  <c r="B424" i="5"/>
  <c r="G378" i="3"/>
  <c r="C424" i="5"/>
  <c r="H378" i="3"/>
  <c r="B425" i="5"/>
  <c r="G379" i="3"/>
  <c r="C425" i="5"/>
  <c r="H379" i="3"/>
  <c r="B426" i="5"/>
  <c r="G380" i="3"/>
  <c r="C426" i="5"/>
  <c r="H380" i="3"/>
  <c r="B427" i="5"/>
  <c r="G381" i="3"/>
  <c r="C427" i="5"/>
  <c r="H381" i="3"/>
  <c r="B428" i="5"/>
  <c r="G382" i="3"/>
  <c r="C428" i="5"/>
  <c r="H382" i="3"/>
  <c r="B429" i="5"/>
  <c r="G383" i="3"/>
  <c r="J383" i="3"/>
  <c r="K383" i="3"/>
  <c r="C429" i="5"/>
  <c r="H383" i="3"/>
  <c r="B430" i="5"/>
  <c r="G384" i="3"/>
  <c r="C430" i="5"/>
  <c r="H384" i="3"/>
  <c r="B431" i="5"/>
  <c r="G385" i="3"/>
  <c r="C431" i="5"/>
  <c r="H385" i="3"/>
  <c r="B432" i="5"/>
  <c r="G386" i="3"/>
  <c r="C432" i="5"/>
  <c r="H386" i="3"/>
  <c r="B433" i="5"/>
  <c r="G387" i="3"/>
  <c r="C433" i="5"/>
  <c r="H387" i="3"/>
  <c r="B434" i="5"/>
  <c r="G388" i="3"/>
  <c r="C434" i="5"/>
  <c r="H388" i="3"/>
  <c r="B435" i="5"/>
  <c r="G389" i="3"/>
  <c r="C435" i="5"/>
  <c r="H389" i="3"/>
  <c r="B436" i="5"/>
  <c r="G390" i="3"/>
  <c r="C436" i="5"/>
  <c r="H390" i="3"/>
  <c r="B437" i="5"/>
  <c r="C437" i="5"/>
  <c r="H391" i="3"/>
  <c r="B438" i="5"/>
  <c r="G392" i="3"/>
  <c r="C438" i="5"/>
  <c r="B439" i="5"/>
  <c r="G393" i="3"/>
  <c r="J393" i="3"/>
  <c r="C439" i="5"/>
  <c r="H393" i="3"/>
  <c r="B440" i="5"/>
  <c r="G394" i="3"/>
  <c r="C440" i="5"/>
  <c r="H394" i="3"/>
  <c r="B441" i="5"/>
  <c r="G395" i="3"/>
  <c r="C441" i="5"/>
  <c r="H395" i="3"/>
  <c r="B442" i="5"/>
  <c r="G396" i="3"/>
  <c r="C442" i="5"/>
  <c r="H396" i="3"/>
  <c r="B443" i="5"/>
  <c r="G397" i="3"/>
  <c r="C443" i="5"/>
  <c r="H397" i="3"/>
  <c r="J397" i="3"/>
  <c r="K397" i="3"/>
  <c r="L397" i="3"/>
  <c r="B444" i="5"/>
  <c r="G398" i="3"/>
  <c r="C444" i="5"/>
  <c r="H398" i="3"/>
  <c r="B445" i="5"/>
  <c r="G399" i="3"/>
  <c r="C445" i="5"/>
  <c r="H399" i="3"/>
  <c r="B446" i="5"/>
  <c r="G400" i="3"/>
  <c r="J400" i="3"/>
  <c r="C446" i="5"/>
  <c r="H400" i="3"/>
  <c r="B447" i="5"/>
  <c r="G401" i="3"/>
  <c r="C447" i="5"/>
  <c r="H401" i="3"/>
  <c r="B448" i="5"/>
  <c r="G402" i="3"/>
  <c r="C448" i="5"/>
  <c r="H402" i="3"/>
  <c r="B449" i="5"/>
  <c r="G403" i="3"/>
  <c r="J403" i="3"/>
  <c r="C449" i="5"/>
  <c r="H403" i="3"/>
  <c r="B450" i="5"/>
  <c r="G404" i="3"/>
  <c r="C450" i="5"/>
  <c r="H404" i="3"/>
  <c r="B451" i="5"/>
  <c r="G405" i="3"/>
  <c r="C451" i="5"/>
  <c r="B452" i="5"/>
  <c r="G406" i="3"/>
  <c r="C452" i="5"/>
  <c r="H406" i="3"/>
  <c r="J406" i="3"/>
  <c r="K406" i="3"/>
  <c r="L406" i="3"/>
  <c r="B453" i="5"/>
  <c r="G407" i="3"/>
  <c r="J407" i="3"/>
  <c r="C453" i="5"/>
  <c r="B454" i="5"/>
  <c r="G408" i="3"/>
  <c r="J408" i="3"/>
  <c r="C454" i="5"/>
  <c r="H408" i="3"/>
  <c r="B455" i="5"/>
  <c r="G409" i="3"/>
  <c r="C455" i="5"/>
  <c r="B456" i="5"/>
  <c r="G410" i="3"/>
  <c r="C456" i="5"/>
  <c r="H410" i="3"/>
  <c r="J410" i="3"/>
  <c r="B457" i="5"/>
  <c r="G411" i="3"/>
  <c r="J411" i="3"/>
  <c r="C457" i="5"/>
  <c r="D458" i="5"/>
  <c r="D461" i="5"/>
  <c r="D460" i="5"/>
  <c r="E458" i="5"/>
  <c r="G458" i="5"/>
  <c r="H458" i="5"/>
  <c r="J458" i="5"/>
  <c r="J461" i="5"/>
  <c r="J460" i="5"/>
  <c r="K458" i="5"/>
  <c r="M458" i="5"/>
  <c r="N458" i="5"/>
  <c r="P458" i="5"/>
  <c r="Q458" i="5"/>
  <c r="P461" i="5"/>
  <c r="S458" i="5"/>
  <c r="T458" i="5"/>
  <c r="S461" i="5"/>
  <c r="V458" i="5"/>
  <c r="W458" i="5"/>
  <c r="V461" i="5"/>
  <c r="Y458" i="5"/>
  <c r="Z458" i="5"/>
  <c r="Y461" i="5"/>
  <c r="AB458" i="5"/>
  <c r="AC458" i="5"/>
  <c r="AE458" i="5"/>
  <c r="AF458" i="5"/>
  <c r="AH458" i="5"/>
  <c r="AH461" i="5"/>
  <c r="AH460" i="5"/>
  <c r="AI458" i="5"/>
  <c r="B478" i="5"/>
  <c r="G426" i="3"/>
  <c r="C478" i="5"/>
  <c r="B479" i="5"/>
  <c r="G427" i="3"/>
  <c r="C479" i="5"/>
  <c r="B480" i="5"/>
  <c r="G428" i="3"/>
  <c r="G429" i="3"/>
  <c r="C481" i="5"/>
  <c r="C482" i="5"/>
  <c r="B483" i="5"/>
  <c r="G431" i="3"/>
  <c r="J431" i="3"/>
  <c r="C483" i="5"/>
  <c r="B484" i="5"/>
  <c r="G432" i="3"/>
  <c r="J432" i="3"/>
  <c r="K432" i="3"/>
  <c r="L432" i="3"/>
  <c r="C484" i="5"/>
  <c r="B485" i="5"/>
  <c r="G433" i="3"/>
  <c r="C485" i="5"/>
  <c r="H433" i="3"/>
  <c r="B486" i="5"/>
  <c r="G434" i="3"/>
  <c r="C486" i="5"/>
  <c r="B487" i="5"/>
  <c r="G435" i="3"/>
  <c r="C487" i="5"/>
  <c r="H435" i="3"/>
  <c r="J435" i="3"/>
  <c r="K435" i="3"/>
  <c r="L435" i="3"/>
  <c r="B488" i="5"/>
  <c r="G436" i="3"/>
  <c r="C488" i="5"/>
  <c r="B489" i="5"/>
  <c r="G437" i="3"/>
  <c r="J437" i="3"/>
  <c r="C489" i="5"/>
  <c r="H437" i="3"/>
  <c r="B490" i="5"/>
  <c r="G438" i="3"/>
  <c r="C490" i="5"/>
  <c r="B491" i="5"/>
  <c r="G439" i="3"/>
  <c r="C491" i="5"/>
  <c r="B492" i="5"/>
  <c r="G440" i="3"/>
  <c r="C492" i="5"/>
  <c r="B493" i="5"/>
  <c r="G441" i="3"/>
  <c r="C493" i="5"/>
  <c r="H441" i="3"/>
  <c r="B494" i="5"/>
  <c r="G442" i="3"/>
  <c r="J442" i="3"/>
  <c r="C494" i="5"/>
  <c r="H442" i="3"/>
  <c r="B495" i="5"/>
  <c r="G443" i="3"/>
  <c r="C495" i="5"/>
  <c r="B496" i="5"/>
  <c r="G444" i="3"/>
  <c r="C496" i="5"/>
  <c r="H444" i="3"/>
  <c r="B497" i="5"/>
  <c r="G445" i="3"/>
  <c r="C497" i="5"/>
  <c r="H445" i="3"/>
  <c r="B498" i="5"/>
  <c r="G446" i="3"/>
  <c r="C498" i="5"/>
  <c r="H446" i="3"/>
  <c r="B499" i="5"/>
  <c r="G447" i="3"/>
  <c r="C499" i="5"/>
  <c r="B500" i="5"/>
  <c r="G448" i="3"/>
  <c r="C500" i="5"/>
  <c r="B501" i="5"/>
  <c r="G449" i="3"/>
  <c r="C501" i="5"/>
  <c r="H449" i="3"/>
  <c r="B502" i="5"/>
  <c r="G450" i="3"/>
  <c r="C502" i="5"/>
  <c r="B503" i="5"/>
  <c r="G451" i="3"/>
  <c r="C503" i="5"/>
  <c r="H451" i="3"/>
  <c r="B504" i="5"/>
  <c r="G452" i="3"/>
  <c r="C504" i="5"/>
  <c r="B505" i="5"/>
  <c r="G453" i="3"/>
  <c r="C505" i="5"/>
  <c r="H453" i="3"/>
  <c r="B506" i="5"/>
  <c r="G454" i="3"/>
  <c r="C506" i="5"/>
  <c r="H454" i="3"/>
  <c r="B507" i="5"/>
  <c r="G455" i="3"/>
  <c r="C507" i="5"/>
  <c r="B508" i="5"/>
  <c r="G456" i="3"/>
  <c r="C508" i="5"/>
  <c r="B509" i="5"/>
  <c r="G457" i="3"/>
  <c r="C509" i="5"/>
  <c r="H457" i="3"/>
  <c r="B510" i="5"/>
  <c r="G458" i="3"/>
  <c r="C510" i="5"/>
  <c r="B511" i="5"/>
  <c r="G459" i="3"/>
  <c r="C511" i="5"/>
  <c r="H459" i="3"/>
  <c r="B512" i="5"/>
  <c r="G460" i="3"/>
  <c r="C512" i="5"/>
  <c r="H460" i="3"/>
  <c r="B513" i="5"/>
  <c r="G461" i="3"/>
  <c r="J461" i="3"/>
  <c r="C513" i="5"/>
  <c r="H461" i="3"/>
  <c r="B514" i="5"/>
  <c r="G462" i="3"/>
  <c r="C514" i="5"/>
  <c r="B515" i="5"/>
  <c r="C515" i="5"/>
  <c r="D516" i="5"/>
  <c r="D519" i="5"/>
  <c r="E516" i="5"/>
  <c r="G516" i="5"/>
  <c r="H516" i="5"/>
  <c r="I516" i="5"/>
  <c r="J516" i="5"/>
  <c r="K516" i="5"/>
  <c r="L516" i="5"/>
  <c r="M516" i="5"/>
  <c r="N516" i="5"/>
  <c r="P516" i="5"/>
  <c r="Q516" i="5"/>
  <c r="R516" i="5"/>
  <c r="S516" i="5"/>
  <c r="S519" i="5"/>
  <c r="T516" i="5"/>
  <c r="V516" i="5"/>
  <c r="W516" i="5"/>
  <c r="Y516" i="5"/>
  <c r="Z516" i="5"/>
  <c r="AB516" i="5"/>
  <c r="AC516" i="5"/>
  <c r="AD516" i="5"/>
  <c r="AE516" i="5"/>
  <c r="AF516" i="5"/>
  <c r="AH516" i="5"/>
  <c r="AI516" i="5"/>
  <c r="AH519" i="5"/>
  <c r="B536" i="5"/>
  <c r="G478" i="3"/>
  <c r="C536" i="5"/>
  <c r="AJ536" i="5"/>
  <c r="B537" i="5"/>
  <c r="C537" i="5"/>
  <c r="AJ537" i="5"/>
  <c r="B538" i="5"/>
  <c r="G480" i="3"/>
  <c r="C538" i="5"/>
  <c r="AJ538" i="5"/>
  <c r="B539" i="5"/>
  <c r="C539" i="5"/>
  <c r="AJ539" i="5"/>
  <c r="B540" i="5"/>
  <c r="G482" i="3"/>
  <c r="C540" i="5"/>
  <c r="AJ540" i="5"/>
  <c r="B541" i="5"/>
  <c r="G483" i="3"/>
  <c r="C541" i="5"/>
  <c r="H483" i="3"/>
  <c r="AJ541" i="5"/>
  <c r="B542" i="5"/>
  <c r="G484" i="3"/>
  <c r="C542" i="5"/>
  <c r="H484" i="3"/>
  <c r="AJ542" i="5"/>
  <c r="B543" i="5"/>
  <c r="C543" i="5"/>
  <c r="H485" i="3"/>
  <c r="AJ543" i="5"/>
  <c r="B544" i="5"/>
  <c r="G486" i="3"/>
  <c r="C544" i="5"/>
  <c r="AJ544" i="5"/>
  <c r="B545" i="5"/>
  <c r="C545" i="5"/>
  <c r="AJ545" i="5"/>
  <c r="B546" i="5"/>
  <c r="G488" i="3"/>
  <c r="C546" i="5"/>
  <c r="AJ546" i="5"/>
  <c r="B547" i="5"/>
  <c r="G489" i="3"/>
  <c r="C547" i="5"/>
  <c r="AJ547" i="5"/>
  <c r="B548" i="5"/>
  <c r="G490" i="3"/>
  <c r="C548" i="5"/>
  <c r="AJ548" i="5"/>
  <c r="B549" i="5"/>
  <c r="C549" i="5"/>
  <c r="H491" i="3"/>
  <c r="AJ549" i="5"/>
  <c r="B550" i="5"/>
  <c r="C550" i="5"/>
  <c r="H492" i="3"/>
  <c r="B551" i="5"/>
  <c r="G493" i="3"/>
  <c r="C551" i="5"/>
  <c r="H493" i="3"/>
  <c r="AJ551" i="5"/>
  <c r="B552" i="5"/>
  <c r="G494" i="3"/>
  <c r="J494" i="3"/>
  <c r="C552" i="5"/>
  <c r="H494" i="3"/>
  <c r="AJ552" i="5"/>
  <c r="B553" i="5"/>
  <c r="C553" i="5"/>
  <c r="AJ553" i="5"/>
  <c r="B554" i="5"/>
  <c r="C554" i="5"/>
  <c r="H496" i="3"/>
  <c r="AJ554" i="5"/>
  <c r="B555" i="5"/>
  <c r="C555" i="5"/>
  <c r="H497" i="3"/>
  <c r="AJ555" i="5"/>
  <c r="B556" i="5"/>
  <c r="C556" i="5"/>
  <c r="H498" i="3"/>
  <c r="AJ556" i="5"/>
  <c r="B557" i="5"/>
  <c r="C557" i="5"/>
  <c r="H499" i="3"/>
  <c r="AJ557" i="5"/>
  <c r="B558" i="5"/>
  <c r="G500" i="3"/>
  <c r="C558" i="5"/>
  <c r="H500" i="3"/>
  <c r="AJ558" i="5"/>
  <c r="B559" i="5"/>
  <c r="C559" i="5"/>
  <c r="AJ559" i="5"/>
  <c r="B560" i="5"/>
  <c r="G502" i="3"/>
  <c r="C560" i="5"/>
  <c r="H502" i="3"/>
  <c r="J502" i="3"/>
  <c r="K502" i="3"/>
  <c r="L502" i="3"/>
  <c r="AJ560" i="5"/>
  <c r="B561" i="5"/>
  <c r="G503" i="3"/>
  <c r="C561" i="5"/>
  <c r="AJ561" i="5"/>
  <c r="B562" i="5"/>
  <c r="C562" i="5"/>
  <c r="H504" i="3"/>
  <c r="AJ562" i="5"/>
  <c r="B563" i="5"/>
  <c r="C563" i="5"/>
  <c r="H505" i="3"/>
  <c r="AJ563" i="5"/>
  <c r="B564" i="5"/>
  <c r="C564" i="5"/>
  <c r="H506" i="3"/>
  <c r="AJ564" i="5"/>
  <c r="B565" i="5"/>
  <c r="C565" i="5"/>
  <c r="AJ565" i="5"/>
  <c r="B566" i="5"/>
  <c r="C566" i="5"/>
  <c r="H508" i="3"/>
  <c r="AJ566" i="5"/>
  <c r="B567" i="5"/>
  <c r="C567" i="5"/>
  <c r="H509" i="3"/>
  <c r="AJ567" i="5"/>
  <c r="B568" i="5"/>
  <c r="G510" i="3"/>
  <c r="C568" i="5"/>
  <c r="H510" i="3"/>
  <c r="AJ568" i="5"/>
  <c r="B569" i="5"/>
  <c r="G511" i="3"/>
  <c r="J511" i="3"/>
  <c r="K511" i="3"/>
  <c r="L511" i="3"/>
  <c r="C569" i="5"/>
  <c r="AJ569" i="5"/>
  <c r="B570" i="5"/>
  <c r="C570" i="5"/>
  <c r="H512" i="3"/>
  <c r="J512" i="3"/>
  <c r="K512" i="3"/>
  <c r="L512" i="3"/>
  <c r="AJ570" i="5"/>
  <c r="B571" i="5"/>
  <c r="C571" i="5"/>
  <c r="H513" i="3"/>
  <c r="AJ571" i="5"/>
  <c r="B572" i="5"/>
  <c r="C572" i="5"/>
  <c r="H514" i="3"/>
  <c r="J514" i="3"/>
  <c r="K514" i="3"/>
  <c r="L514" i="3"/>
  <c r="AJ572" i="5"/>
  <c r="B573" i="5"/>
  <c r="C573" i="5"/>
  <c r="H515" i="3"/>
  <c r="AJ573" i="5"/>
  <c r="D574" i="5"/>
  <c r="E574" i="5"/>
  <c r="G574" i="5"/>
  <c r="H574" i="5"/>
  <c r="J574" i="5"/>
  <c r="K574" i="5"/>
  <c r="J577" i="5"/>
  <c r="M574" i="5"/>
  <c r="N574" i="5"/>
  <c r="M576" i="5"/>
  <c r="P574" i="5"/>
  <c r="Q574" i="5"/>
  <c r="S574" i="5"/>
  <c r="T574" i="5"/>
  <c r="V574" i="5"/>
  <c r="W574" i="5"/>
  <c r="V577" i="5"/>
  <c r="X574" i="5"/>
  <c r="Y574" i="5"/>
  <c r="Y577" i="5"/>
  <c r="Z574" i="5"/>
  <c r="AB574" i="5"/>
  <c r="AC574" i="5"/>
  <c r="AE574" i="5"/>
  <c r="AF574" i="5"/>
  <c r="AH574" i="5"/>
  <c r="AH577" i="5"/>
  <c r="AH576" i="5"/>
  <c r="AI574" i="5"/>
  <c r="B595" i="5"/>
  <c r="C595" i="5"/>
  <c r="H529" i="3"/>
  <c r="AJ595" i="5"/>
  <c r="B596" i="5"/>
  <c r="C596" i="5"/>
  <c r="AJ596" i="5"/>
  <c r="B597" i="5"/>
  <c r="G531" i="3"/>
  <c r="J531" i="3"/>
  <c r="C597" i="5"/>
  <c r="H531" i="3"/>
  <c r="AJ597" i="5"/>
  <c r="B598" i="5"/>
  <c r="G532" i="3"/>
  <c r="J532" i="3"/>
  <c r="C598" i="5"/>
  <c r="AJ598" i="5"/>
  <c r="B599" i="5"/>
  <c r="C599" i="5"/>
  <c r="H533" i="3"/>
  <c r="AJ599" i="5"/>
  <c r="B600" i="5"/>
  <c r="G534" i="3"/>
  <c r="C600" i="5"/>
  <c r="H534" i="3"/>
  <c r="J534" i="3"/>
  <c r="AJ600" i="5"/>
  <c r="B601" i="5"/>
  <c r="G535" i="3"/>
  <c r="J535" i="3"/>
  <c r="K535" i="3"/>
  <c r="L535" i="3"/>
  <c r="C601" i="5"/>
  <c r="AJ601" i="5"/>
  <c r="B602" i="5"/>
  <c r="G536" i="3"/>
  <c r="C602" i="5"/>
  <c r="H536" i="3"/>
  <c r="AJ602" i="5"/>
  <c r="B603" i="5"/>
  <c r="G537" i="3"/>
  <c r="C603" i="5"/>
  <c r="H537" i="3"/>
  <c r="AJ603" i="5"/>
  <c r="B604" i="5"/>
  <c r="G538" i="3"/>
  <c r="J538" i="3"/>
  <c r="K538" i="3"/>
  <c r="L538" i="3"/>
  <c r="C604" i="5"/>
  <c r="H538" i="3"/>
  <c r="AJ604" i="5"/>
  <c r="B605" i="5"/>
  <c r="C605" i="5"/>
  <c r="H539" i="3"/>
  <c r="AJ605" i="5"/>
  <c r="B606" i="5"/>
  <c r="G540" i="3"/>
  <c r="J540" i="3"/>
  <c r="K540" i="3"/>
  <c r="L540" i="3"/>
  <c r="C606" i="5"/>
  <c r="H540" i="3"/>
  <c r="AJ606" i="5"/>
  <c r="B607" i="5"/>
  <c r="C607" i="5"/>
  <c r="H541" i="3"/>
  <c r="AJ607" i="5"/>
  <c r="B608" i="5"/>
  <c r="G542" i="3"/>
  <c r="C608" i="5"/>
  <c r="AJ608" i="5"/>
  <c r="B609" i="5"/>
  <c r="C609" i="5"/>
  <c r="AJ609" i="5"/>
  <c r="B610" i="5"/>
  <c r="G544" i="3"/>
  <c r="C610" i="5"/>
  <c r="H544" i="3"/>
  <c r="AJ610" i="5"/>
  <c r="B611" i="5"/>
  <c r="G545" i="3"/>
  <c r="C611" i="5"/>
  <c r="H545" i="3"/>
  <c r="J545" i="3"/>
  <c r="AJ611" i="5"/>
  <c r="B612" i="5"/>
  <c r="G546" i="3"/>
  <c r="J546" i="3"/>
  <c r="K546" i="3"/>
  <c r="L546" i="3"/>
  <c r="C612" i="5"/>
  <c r="AJ612" i="5"/>
  <c r="B613" i="5"/>
  <c r="G547" i="3"/>
  <c r="C613" i="5"/>
  <c r="H547" i="3"/>
  <c r="J547" i="3"/>
  <c r="AJ613" i="5"/>
  <c r="B614" i="5"/>
  <c r="G548" i="3"/>
  <c r="C614" i="5"/>
  <c r="AJ614" i="5"/>
  <c r="B615" i="5"/>
  <c r="G549" i="3"/>
  <c r="C615" i="5"/>
  <c r="H549" i="3"/>
  <c r="AJ615" i="5"/>
  <c r="B616" i="5"/>
  <c r="G550" i="3"/>
  <c r="C616" i="5"/>
  <c r="AJ616" i="5"/>
  <c r="B617" i="5"/>
  <c r="G551" i="3"/>
  <c r="J551" i="3"/>
  <c r="C617" i="5"/>
  <c r="AJ617" i="5"/>
  <c r="B618" i="5"/>
  <c r="G552" i="3"/>
  <c r="C618" i="5"/>
  <c r="AJ618" i="5"/>
  <c r="B619" i="5"/>
  <c r="G553" i="3"/>
  <c r="C619" i="5"/>
  <c r="AJ619" i="5"/>
  <c r="B620" i="5"/>
  <c r="G554" i="3"/>
  <c r="J554" i="3"/>
  <c r="K554" i="3"/>
  <c r="L554" i="3"/>
  <c r="C620" i="5"/>
  <c r="AJ620" i="5"/>
  <c r="B621" i="5"/>
  <c r="G555" i="3"/>
  <c r="J555" i="3"/>
  <c r="C621" i="5"/>
  <c r="H555" i="3"/>
  <c r="AJ621" i="5"/>
  <c r="B622" i="5"/>
  <c r="G556" i="3"/>
  <c r="J556" i="3"/>
  <c r="C622" i="5"/>
  <c r="H556" i="3"/>
  <c r="AJ622" i="5"/>
  <c r="B623" i="5"/>
  <c r="G557" i="3"/>
  <c r="C623" i="5"/>
  <c r="H557" i="3"/>
  <c r="J557" i="3"/>
  <c r="AJ623" i="5"/>
  <c r="B624" i="5"/>
  <c r="G558" i="3"/>
  <c r="C624" i="5"/>
  <c r="AJ624" i="5"/>
  <c r="B625" i="5"/>
  <c r="G559" i="3"/>
  <c r="C625" i="5"/>
  <c r="AJ625" i="5"/>
  <c r="B626" i="5"/>
  <c r="G560" i="3"/>
  <c r="C626" i="5"/>
  <c r="AJ626" i="5"/>
  <c r="B627" i="5"/>
  <c r="G561" i="3"/>
  <c r="C627" i="5"/>
  <c r="AJ627" i="5"/>
  <c r="B628" i="5"/>
  <c r="G562" i="3"/>
  <c r="C628" i="5"/>
  <c r="AJ628" i="5"/>
  <c r="B629" i="5"/>
  <c r="G563" i="3"/>
  <c r="C629" i="5"/>
  <c r="H563" i="3"/>
  <c r="J563" i="3"/>
  <c r="AJ629" i="5"/>
  <c r="B630" i="5"/>
  <c r="G564" i="3"/>
  <c r="C630" i="5"/>
  <c r="H564" i="3"/>
  <c r="AJ630" i="5"/>
  <c r="B631" i="5"/>
  <c r="G565" i="3"/>
  <c r="J565" i="3"/>
  <c r="K565" i="3"/>
  <c r="L565" i="3"/>
  <c r="C631" i="5"/>
  <c r="H565" i="3"/>
  <c r="AJ631" i="5"/>
  <c r="B632" i="5"/>
  <c r="C632" i="5"/>
  <c r="AJ632" i="5"/>
  <c r="D633" i="5"/>
  <c r="D636" i="5"/>
  <c r="E633" i="5"/>
  <c r="D635" i="5"/>
  <c r="G633" i="5"/>
  <c r="G636" i="5"/>
  <c r="H633" i="5"/>
  <c r="I633" i="5"/>
  <c r="J633" i="5"/>
  <c r="J636" i="5"/>
  <c r="K633" i="5"/>
  <c r="M633" i="5"/>
  <c r="N633" i="5"/>
  <c r="P633" i="5"/>
  <c r="Q633" i="5"/>
  <c r="S633" i="5"/>
  <c r="S636" i="5"/>
  <c r="T633" i="5"/>
  <c r="V633" i="5"/>
  <c r="V636" i="5"/>
  <c r="W633" i="5"/>
  <c r="X633" i="5"/>
  <c r="Y633" i="5"/>
  <c r="Z633" i="5"/>
  <c r="AB633" i="5"/>
  <c r="AB636" i="5"/>
  <c r="AB635" i="5"/>
  <c r="AC633" i="5"/>
  <c r="AD633" i="5"/>
  <c r="AE633" i="5"/>
  <c r="AF633" i="5"/>
  <c r="AE636" i="5"/>
  <c r="AH633" i="5"/>
  <c r="AI633" i="5"/>
  <c r="B654" i="5"/>
  <c r="C654" i="5"/>
  <c r="AJ654" i="5"/>
  <c r="B655" i="5"/>
  <c r="G581" i="3"/>
  <c r="C655" i="5"/>
  <c r="H581" i="3"/>
  <c r="AJ655" i="5"/>
  <c r="B656" i="5"/>
  <c r="G582" i="3"/>
  <c r="C656" i="5"/>
  <c r="H582" i="3"/>
  <c r="AJ656" i="5"/>
  <c r="B657" i="5"/>
  <c r="G583" i="3"/>
  <c r="C657" i="5"/>
  <c r="AJ657" i="5"/>
  <c r="B658" i="5"/>
  <c r="C658" i="5"/>
  <c r="AJ658" i="5"/>
  <c r="B659" i="5"/>
  <c r="G585" i="3"/>
  <c r="C659" i="5"/>
  <c r="H585" i="3"/>
  <c r="J585" i="3"/>
  <c r="K585" i="3"/>
  <c r="L585" i="3"/>
  <c r="AJ659" i="5"/>
  <c r="B660" i="5"/>
  <c r="G586" i="3"/>
  <c r="C660" i="5"/>
  <c r="AJ660" i="5"/>
  <c r="B661" i="5"/>
  <c r="G587" i="3"/>
  <c r="C661" i="5"/>
  <c r="H587" i="3"/>
  <c r="AJ661" i="5"/>
  <c r="B662" i="5"/>
  <c r="G588" i="3"/>
  <c r="C662" i="5"/>
  <c r="H588" i="3"/>
  <c r="J588" i="3"/>
  <c r="K588" i="3"/>
  <c r="L588" i="3"/>
  <c r="AJ662" i="5"/>
  <c r="B663" i="5"/>
  <c r="G589" i="3"/>
  <c r="C663" i="5"/>
  <c r="AJ663" i="5"/>
  <c r="B664" i="5"/>
  <c r="C664" i="5"/>
  <c r="AJ664" i="5"/>
  <c r="B665" i="5"/>
  <c r="G591" i="3"/>
  <c r="C665" i="5"/>
  <c r="H591" i="3"/>
  <c r="J591" i="3"/>
  <c r="K591" i="3"/>
  <c r="L591" i="3"/>
  <c r="AJ665" i="5"/>
  <c r="B666" i="5"/>
  <c r="G592" i="3"/>
  <c r="J592" i="3"/>
  <c r="K592" i="3"/>
  <c r="L592" i="3"/>
  <c r="C666" i="5"/>
  <c r="H592" i="3"/>
  <c r="AJ666" i="5"/>
  <c r="B667" i="5"/>
  <c r="G593" i="3"/>
  <c r="C667" i="5"/>
  <c r="H593" i="3"/>
  <c r="AJ667" i="5"/>
  <c r="B668" i="5"/>
  <c r="C668" i="5"/>
  <c r="H594" i="3"/>
  <c r="AJ668" i="5"/>
  <c r="B669" i="5"/>
  <c r="G595" i="3"/>
  <c r="C669" i="5"/>
  <c r="AJ669" i="5"/>
  <c r="B670" i="5"/>
  <c r="G596" i="3"/>
  <c r="J596" i="3"/>
  <c r="K596" i="3"/>
  <c r="C670" i="5"/>
  <c r="H596" i="3"/>
  <c r="AJ670" i="5"/>
  <c r="B671" i="5"/>
  <c r="G597" i="3"/>
  <c r="J597" i="3"/>
  <c r="K597" i="3"/>
  <c r="L597" i="3"/>
  <c r="C671" i="5"/>
  <c r="AJ671" i="5"/>
  <c r="B672" i="5"/>
  <c r="G598" i="3"/>
  <c r="J598" i="3"/>
  <c r="K598" i="3"/>
  <c r="L598" i="3"/>
  <c r="C672" i="5"/>
  <c r="H598" i="3"/>
  <c r="AJ672" i="5"/>
  <c r="B673" i="5"/>
  <c r="G599" i="3"/>
  <c r="C673" i="5"/>
  <c r="H599" i="3"/>
  <c r="AJ673" i="5"/>
  <c r="B674" i="5"/>
  <c r="C674" i="5"/>
  <c r="H600" i="3"/>
  <c r="AJ674" i="5"/>
  <c r="B675" i="5"/>
  <c r="C675" i="5"/>
  <c r="H601" i="3"/>
  <c r="AJ675" i="5"/>
  <c r="B676" i="5"/>
  <c r="G602" i="3"/>
  <c r="C676" i="5"/>
  <c r="H602" i="3"/>
  <c r="AJ676" i="5"/>
  <c r="B677" i="5"/>
  <c r="G603" i="3"/>
  <c r="C677" i="5"/>
  <c r="AJ677" i="5"/>
  <c r="B678" i="5"/>
  <c r="G604" i="3"/>
  <c r="J604" i="3"/>
  <c r="C678" i="5"/>
  <c r="H604" i="3"/>
  <c r="AJ678" i="5"/>
  <c r="B679" i="5"/>
  <c r="G605" i="3"/>
  <c r="J605" i="3"/>
  <c r="K605" i="3"/>
  <c r="L605" i="3"/>
  <c r="C679" i="5"/>
  <c r="H605" i="3"/>
  <c r="AJ679" i="5"/>
  <c r="B680" i="5"/>
  <c r="G606" i="3"/>
  <c r="J606" i="3"/>
  <c r="K606" i="3"/>
  <c r="L606" i="3"/>
  <c r="C680" i="5"/>
  <c r="H606" i="3"/>
  <c r="AJ680" i="5"/>
  <c r="B681" i="5"/>
  <c r="G607" i="3"/>
  <c r="C681" i="5"/>
  <c r="H607" i="3"/>
  <c r="AJ681" i="5"/>
  <c r="B682" i="5"/>
  <c r="C682" i="5"/>
  <c r="H608" i="3"/>
  <c r="J608" i="3"/>
  <c r="K608" i="3"/>
  <c r="L608" i="3"/>
  <c r="AJ682" i="5"/>
  <c r="B683" i="5"/>
  <c r="C683" i="5"/>
  <c r="AJ683" i="5"/>
  <c r="B684" i="5"/>
  <c r="C684" i="5"/>
  <c r="H610" i="3"/>
  <c r="AJ684" i="5"/>
  <c r="B685" i="5"/>
  <c r="G611" i="3"/>
  <c r="C685" i="5"/>
  <c r="AJ685" i="5"/>
  <c r="B686" i="5"/>
  <c r="G612" i="3"/>
  <c r="C686" i="5"/>
  <c r="H612" i="3"/>
  <c r="AJ686" i="5"/>
  <c r="B687" i="5"/>
  <c r="G613" i="3"/>
  <c r="J613" i="3"/>
  <c r="K613" i="3"/>
  <c r="L613" i="3"/>
  <c r="C687" i="5"/>
  <c r="AJ687" i="5"/>
  <c r="B688" i="5"/>
  <c r="G614" i="3"/>
  <c r="C688" i="5"/>
  <c r="H614" i="3"/>
  <c r="AJ688" i="5"/>
  <c r="B689" i="5"/>
  <c r="G615" i="3"/>
  <c r="J615" i="3"/>
  <c r="K615" i="3"/>
  <c r="L615" i="3"/>
  <c r="C689" i="5"/>
  <c r="H615" i="3"/>
  <c r="AJ689" i="5"/>
  <c r="B690" i="5"/>
  <c r="G616" i="3"/>
  <c r="C690" i="5"/>
  <c r="H616" i="3"/>
  <c r="AJ690" i="5"/>
  <c r="B691" i="5"/>
  <c r="C691" i="5"/>
  <c r="H617" i="3"/>
  <c r="AJ691" i="5"/>
  <c r="D692" i="5"/>
  <c r="E692" i="5"/>
  <c r="G692" i="5"/>
  <c r="G695" i="5"/>
  <c r="H692" i="5"/>
  <c r="J692" i="5"/>
  <c r="K692" i="5"/>
  <c r="J695" i="5"/>
  <c r="M692" i="5"/>
  <c r="M695" i="5"/>
  <c r="M694" i="5"/>
  <c r="N692" i="5"/>
  <c r="P692" i="5"/>
  <c r="P695" i="5"/>
  <c r="Q692" i="5"/>
  <c r="S692" i="5"/>
  <c r="T692" i="5"/>
  <c r="V692" i="5"/>
  <c r="W692" i="5"/>
  <c r="Y692" i="5"/>
  <c r="Z692" i="5"/>
  <c r="Y695" i="5"/>
  <c r="AB692" i="5"/>
  <c r="AC692" i="5"/>
  <c r="AB695" i="5"/>
  <c r="AE692" i="5"/>
  <c r="AF692" i="5"/>
  <c r="AH692" i="5"/>
  <c r="AI692" i="5"/>
  <c r="B713" i="5"/>
  <c r="C713" i="5"/>
  <c r="H631" i="3"/>
  <c r="AJ713" i="5"/>
  <c r="B714" i="5"/>
  <c r="C714" i="5"/>
  <c r="H632" i="3"/>
  <c r="AJ714" i="5"/>
  <c r="B715" i="5"/>
  <c r="G633" i="3"/>
  <c r="J633" i="3"/>
  <c r="K633" i="3"/>
  <c r="L633" i="3"/>
  <c r="C715" i="5"/>
  <c r="H633" i="3"/>
  <c r="AJ715" i="5"/>
  <c r="B716" i="5"/>
  <c r="G634" i="3"/>
  <c r="C716" i="5"/>
  <c r="H634" i="3"/>
  <c r="J634" i="3"/>
  <c r="K634" i="3"/>
  <c r="L634" i="3"/>
  <c r="AJ716" i="5"/>
  <c r="B717" i="5"/>
  <c r="G635" i="3"/>
  <c r="C717" i="5"/>
  <c r="H635" i="3"/>
  <c r="AJ717" i="5"/>
  <c r="B718" i="5"/>
  <c r="G636" i="3"/>
  <c r="C718" i="5"/>
  <c r="H636" i="3"/>
  <c r="AJ718" i="5"/>
  <c r="B719" i="5"/>
  <c r="G637" i="3"/>
  <c r="C719" i="5"/>
  <c r="H637" i="3"/>
  <c r="AJ719" i="5"/>
  <c r="B720" i="5"/>
  <c r="G638" i="3"/>
  <c r="C720" i="5"/>
  <c r="H638" i="3"/>
  <c r="AJ720" i="5"/>
  <c r="B721" i="5"/>
  <c r="G639" i="3"/>
  <c r="C721" i="5"/>
  <c r="H639" i="3"/>
  <c r="AJ721" i="5"/>
  <c r="B722" i="5"/>
  <c r="C722" i="5"/>
  <c r="H640" i="3"/>
  <c r="AJ722" i="5"/>
  <c r="B723" i="5"/>
  <c r="G641" i="3"/>
  <c r="C723" i="5"/>
  <c r="AJ723" i="5"/>
  <c r="B724" i="5"/>
  <c r="C724" i="5"/>
  <c r="AJ724" i="5"/>
  <c r="B725" i="5"/>
  <c r="G643" i="3"/>
  <c r="C725" i="5"/>
  <c r="AJ725" i="5"/>
  <c r="B726" i="5"/>
  <c r="G644" i="3"/>
  <c r="C726" i="5"/>
  <c r="AJ726" i="5"/>
  <c r="B727" i="5"/>
  <c r="G645" i="3"/>
  <c r="C727" i="5"/>
  <c r="AJ727" i="5"/>
  <c r="B728" i="5"/>
  <c r="C728" i="5"/>
  <c r="H646" i="3"/>
  <c r="AJ728" i="5"/>
  <c r="B729" i="5"/>
  <c r="G647" i="3"/>
  <c r="J647" i="3"/>
  <c r="C729" i="5"/>
  <c r="H647" i="3"/>
  <c r="AJ729" i="5"/>
  <c r="B730" i="5"/>
  <c r="C730" i="5"/>
  <c r="H648" i="3"/>
  <c r="AJ730" i="5"/>
  <c r="B731" i="5"/>
  <c r="G649" i="3"/>
  <c r="C731" i="5"/>
  <c r="H649" i="3"/>
  <c r="AJ731" i="5"/>
  <c r="B732" i="5"/>
  <c r="G650" i="3"/>
  <c r="C732" i="5"/>
  <c r="AJ732" i="5"/>
  <c r="B733" i="5"/>
  <c r="G651" i="3"/>
  <c r="C733" i="5"/>
  <c r="H651" i="3"/>
  <c r="AJ733" i="5"/>
  <c r="B734" i="5"/>
  <c r="G652" i="3"/>
  <c r="C734" i="5"/>
  <c r="AJ734" i="5"/>
  <c r="B735" i="5"/>
  <c r="G653" i="3"/>
  <c r="C735" i="5"/>
  <c r="AJ735" i="5"/>
  <c r="B736" i="5"/>
  <c r="G654" i="3"/>
  <c r="C736" i="5"/>
  <c r="AJ736" i="5"/>
  <c r="B737" i="5"/>
  <c r="G655" i="3"/>
  <c r="C737" i="5"/>
  <c r="AJ737" i="5"/>
  <c r="B738" i="5"/>
  <c r="G656" i="3"/>
  <c r="C738" i="5"/>
  <c r="H656" i="3"/>
  <c r="AJ738" i="5"/>
  <c r="B739" i="5"/>
  <c r="G657" i="3"/>
  <c r="C739" i="5"/>
  <c r="H657" i="3"/>
  <c r="J657" i="3"/>
  <c r="K657" i="3"/>
  <c r="L657" i="3"/>
  <c r="AJ739" i="5"/>
  <c r="B740" i="5"/>
  <c r="G658" i="3"/>
  <c r="C740" i="5"/>
  <c r="AJ740" i="5"/>
  <c r="B741" i="5"/>
  <c r="G659" i="3"/>
  <c r="C741" i="5"/>
  <c r="H659" i="3"/>
  <c r="AJ741" i="5"/>
  <c r="B742" i="5"/>
  <c r="G660" i="3"/>
  <c r="C742" i="5"/>
  <c r="H660" i="3"/>
  <c r="AJ742" i="5"/>
  <c r="B743" i="5"/>
  <c r="G661" i="3"/>
  <c r="C743" i="5"/>
  <c r="H661" i="3"/>
  <c r="AJ743" i="5"/>
  <c r="B744" i="5"/>
  <c r="C744" i="5"/>
  <c r="H662" i="3"/>
  <c r="AJ744" i="5"/>
  <c r="B745" i="5"/>
  <c r="G663" i="3"/>
  <c r="C745" i="5"/>
  <c r="AJ745" i="5"/>
  <c r="B746" i="5"/>
  <c r="G664" i="3"/>
  <c r="C746" i="5"/>
  <c r="H664" i="3"/>
  <c r="AJ746" i="5"/>
  <c r="B747" i="5"/>
  <c r="C747" i="5"/>
  <c r="AJ747" i="5"/>
  <c r="B748" i="5"/>
  <c r="C748" i="5"/>
  <c r="H666" i="3"/>
  <c r="J666" i="3"/>
  <c r="K666" i="3"/>
  <c r="L666" i="3"/>
  <c r="AJ748" i="5"/>
  <c r="B749" i="5"/>
  <c r="C749" i="5"/>
  <c r="H667" i="3"/>
  <c r="AJ749" i="5"/>
  <c r="B750" i="5"/>
  <c r="G668" i="3"/>
  <c r="C750" i="5"/>
  <c r="H668" i="3"/>
  <c r="AJ750" i="5"/>
  <c r="D751" i="5"/>
  <c r="E751" i="5"/>
  <c r="D754" i="5"/>
  <c r="G751" i="5"/>
  <c r="H751" i="5"/>
  <c r="J751" i="5"/>
  <c r="K751" i="5"/>
  <c r="M751" i="5"/>
  <c r="M754" i="5"/>
  <c r="M753" i="5"/>
  <c r="N751" i="5"/>
  <c r="P751" i="5"/>
  <c r="Q751" i="5"/>
  <c r="S751" i="5"/>
  <c r="T751" i="5"/>
  <c r="V751" i="5"/>
  <c r="W751" i="5"/>
  <c r="V753" i="5"/>
  <c r="Y751" i="5"/>
  <c r="Z751" i="5"/>
  <c r="Y754" i="5"/>
  <c r="AB751" i="5"/>
  <c r="AC751" i="5"/>
  <c r="AE751" i="5"/>
  <c r="AF751" i="5"/>
  <c r="AH751" i="5"/>
  <c r="AH754" i="5"/>
  <c r="AI751" i="5"/>
  <c r="D34" i="4"/>
  <c r="D45" i="4"/>
  <c r="E34" i="4"/>
  <c r="E45" i="4"/>
  <c r="F34" i="4"/>
  <c r="F45" i="4"/>
  <c r="G34" i="4"/>
  <c r="G45" i="4"/>
  <c r="H34" i="4"/>
  <c r="H45" i="4"/>
  <c r="I34" i="4"/>
  <c r="I45" i="4"/>
  <c r="J34" i="4"/>
  <c r="J45" i="4"/>
  <c r="K34" i="4"/>
  <c r="K45" i="4"/>
  <c r="L34" i="4"/>
  <c r="L45" i="4"/>
  <c r="M34" i="4"/>
  <c r="M45" i="4"/>
  <c r="N34" i="4"/>
  <c r="N45" i="4"/>
  <c r="O34" i="4"/>
  <c r="O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30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H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H97" i="3"/>
  <c r="F98" i="3"/>
  <c r="F99" i="3"/>
  <c r="F100" i="3"/>
  <c r="F101" i="3"/>
  <c r="G101" i="3"/>
  <c r="C102" i="3"/>
  <c r="D102" i="3"/>
  <c r="F115" i="3"/>
  <c r="F116" i="3"/>
  <c r="F118" i="3"/>
  <c r="F119" i="3"/>
  <c r="F120" i="3"/>
  <c r="F145" i="3"/>
  <c r="F124" i="3"/>
  <c r="F122" i="3"/>
  <c r="F125" i="3"/>
  <c r="F121" i="3"/>
  <c r="F138" i="3"/>
  <c r="F133" i="3"/>
  <c r="J133" i="3"/>
  <c r="F146" i="3"/>
  <c r="F131" i="3"/>
  <c r="F132" i="3"/>
  <c r="F128" i="3"/>
  <c r="K128" i="3"/>
  <c r="L128" i="3"/>
  <c r="J128" i="3"/>
  <c r="F123" i="3"/>
  <c r="F144" i="3"/>
  <c r="J144" i="3"/>
  <c r="F135" i="3"/>
  <c r="F142" i="3"/>
  <c r="K142" i="3"/>
  <c r="L142" i="3"/>
  <c r="J142" i="3"/>
  <c r="F130" i="3"/>
  <c r="F126" i="3"/>
  <c r="F147" i="3"/>
  <c r="F141" i="3"/>
  <c r="J141" i="3"/>
  <c r="F148" i="3"/>
  <c r="J148" i="3"/>
  <c r="K148" i="3"/>
  <c r="L148" i="3"/>
  <c r="F127" i="3"/>
  <c r="F117" i="3"/>
  <c r="F139" i="3"/>
  <c r="F140" i="3"/>
  <c r="J140" i="3"/>
  <c r="F149" i="3"/>
  <c r="K149" i="3"/>
  <c r="L149" i="3"/>
  <c r="J149" i="3"/>
  <c r="F136" i="3"/>
  <c r="J136" i="3"/>
  <c r="F143" i="3"/>
  <c r="J143" i="3"/>
  <c r="F137" i="3"/>
  <c r="F150" i="3"/>
  <c r="J150" i="3"/>
  <c r="F151" i="3"/>
  <c r="F152" i="3"/>
  <c r="J152" i="3"/>
  <c r="F129" i="3"/>
  <c r="F134" i="3"/>
  <c r="D153" i="3"/>
  <c r="F167" i="3"/>
  <c r="F168" i="3"/>
  <c r="F169" i="3"/>
  <c r="F170" i="3"/>
  <c r="F171" i="3"/>
  <c r="G171" i="3"/>
  <c r="J171" i="3"/>
  <c r="K171" i="3"/>
  <c r="L171" i="3"/>
  <c r="F172" i="3"/>
  <c r="H172" i="3"/>
  <c r="J172" i="3"/>
  <c r="K172" i="3"/>
  <c r="L172" i="3"/>
  <c r="F173" i="3"/>
  <c r="H173" i="3"/>
  <c r="F174" i="3"/>
  <c r="F175" i="3"/>
  <c r="F176" i="3"/>
  <c r="G176" i="3"/>
  <c r="J176" i="3"/>
  <c r="K176" i="3"/>
  <c r="F177" i="3"/>
  <c r="H177" i="3"/>
  <c r="F178" i="3"/>
  <c r="F179" i="3"/>
  <c r="G179" i="3"/>
  <c r="J179" i="3"/>
  <c r="K179" i="3"/>
  <c r="F180" i="3"/>
  <c r="F181" i="3"/>
  <c r="H181" i="3"/>
  <c r="F182" i="3"/>
  <c r="F183" i="3"/>
  <c r="F184" i="3"/>
  <c r="F185" i="3"/>
  <c r="F186" i="3"/>
  <c r="F187" i="3"/>
  <c r="F188" i="3"/>
  <c r="F189" i="3"/>
  <c r="H189" i="3"/>
  <c r="F190" i="3"/>
  <c r="F191" i="3"/>
  <c r="G191" i="3"/>
  <c r="J191" i="3"/>
  <c r="K191" i="3"/>
  <c r="L191" i="3"/>
  <c r="F192" i="3"/>
  <c r="G192" i="3"/>
  <c r="J192" i="3"/>
  <c r="K192" i="3"/>
  <c r="L192" i="3"/>
  <c r="F193" i="3"/>
  <c r="H193" i="3"/>
  <c r="F194" i="3"/>
  <c r="F195" i="3"/>
  <c r="G195" i="3"/>
  <c r="J195" i="3"/>
  <c r="K195" i="3"/>
  <c r="F196" i="3"/>
  <c r="G196" i="3"/>
  <c r="F197" i="3"/>
  <c r="F198" i="3"/>
  <c r="G198" i="3"/>
  <c r="F199" i="3"/>
  <c r="F200" i="3"/>
  <c r="G200" i="3"/>
  <c r="H200" i="3"/>
  <c r="F201" i="3"/>
  <c r="H201" i="3"/>
  <c r="F202" i="3"/>
  <c r="F203" i="3"/>
  <c r="F204" i="3"/>
  <c r="C205" i="3"/>
  <c r="D205" i="3"/>
  <c r="F218" i="3"/>
  <c r="H218" i="3"/>
  <c r="F219" i="3"/>
  <c r="F220" i="3"/>
  <c r="G220" i="3"/>
  <c r="J220" i="3"/>
  <c r="F221" i="3"/>
  <c r="F222" i="3"/>
  <c r="H222" i="3"/>
  <c r="F223" i="3"/>
  <c r="F224" i="3"/>
  <c r="G224" i="3"/>
  <c r="H224" i="3"/>
  <c r="J224" i="3"/>
  <c r="F225" i="3"/>
  <c r="F226" i="3"/>
  <c r="F227" i="3"/>
  <c r="H227" i="3"/>
  <c r="F228" i="3"/>
  <c r="H228" i="3"/>
  <c r="J228" i="3"/>
  <c r="K228" i="3"/>
  <c r="L228" i="3"/>
  <c r="F229" i="3"/>
  <c r="F230" i="3"/>
  <c r="F231" i="3"/>
  <c r="H231" i="3"/>
  <c r="J231" i="3"/>
  <c r="F232" i="3"/>
  <c r="G232" i="3"/>
  <c r="J232" i="3"/>
  <c r="K232" i="3"/>
  <c r="L232" i="3"/>
  <c r="F233" i="3"/>
  <c r="G233" i="3"/>
  <c r="J233" i="3"/>
  <c r="F234" i="3"/>
  <c r="F235" i="3"/>
  <c r="H235" i="3"/>
  <c r="F236" i="3"/>
  <c r="F237" i="3"/>
  <c r="G237" i="3"/>
  <c r="J237" i="3"/>
  <c r="K237" i="3"/>
  <c r="L237" i="3"/>
  <c r="F238" i="3"/>
  <c r="H238" i="3"/>
  <c r="F239" i="3"/>
  <c r="F240" i="3"/>
  <c r="H240" i="3"/>
  <c r="J240" i="3"/>
  <c r="K240" i="3"/>
  <c r="F241" i="3"/>
  <c r="H241" i="3"/>
  <c r="J241" i="3"/>
  <c r="K241" i="3"/>
  <c r="L241" i="3"/>
  <c r="F242" i="3"/>
  <c r="G242" i="3"/>
  <c r="J242" i="3"/>
  <c r="K242" i="3"/>
  <c r="L242" i="3"/>
  <c r="F243" i="3"/>
  <c r="H243" i="3"/>
  <c r="F244" i="3"/>
  <c r="G244" i="3"/>
  <c r="J244" i="3"/>
  <c r="K244" i="3"/>
  <c r="L244" i="3"/>
  <c r="F245" i="3"/>
  <c r="H245" i="3"/>
  <c r="J245" i="3"/>
  <c r="F246" i="3"/>
  <c r="G246" i="3"/>
  <c r="J246" i="3"/>
  <c r="F247" i="3"/>
  <c r="H247" i="3"/>
  <c r="J247" i="3"/>
  <c r="F248" i="3"/>
  <c r="G248" i="3"/>
  <c r="F249" i="3"/>
  <c r="G249" i="3"/>
  <c r="H249" i="3"/>
  <c r="F250" i="3"/>
  <c r="F251" i="3"/>
  <c r="G251" i="3"/>
  <c r="H251" i="3"/>
  <c r="J251" i="3"/>
  <c r="F252" i="3"/>
  <c r="G252" i="3"/>
  <c r="J252" i="3"/>
  <c r="K252" i="3"/>
  <c r="L252" i="3"/>
  <c r="F253" i="3"/>
  <c r="G253" i="3"/>
  <c r="H253" i="3"/>
  <c r="J253" i="3"/>
  <c r="F254" i="3"/>
  <c r="G254" i="3"/>
  <c r="F255" i="3"/>
  <c r="M255" i="3"/>
  <c r="G255" i="3"/>
  <c r="J255" i="3"/>
  <c r="C256" i="3"/>
  <c r="D256" i="3"/>
  <c r="F270" i="3"/>
  <c r="G270" i="3"/>
  <c r="J270" i="3"/>
  <c r="K270" i="3"/>
  <c r="L270" i="3"/>
  <c r="F271" i="3"/>
  <c r="H271" i="3"/>
  <c r="J271" i="3"/>
  <c r="K271" i="3"/>
  <c r="L271" i="3"/>
  <c r="F272" i="3"/>
  <c r="G272" i="3"/>
  <c r="J272" i="3"/>
  <c r="K272" i="3"/>
  <c r="L272" i="3"/>
  <c r="F273" i="3"/>
  <c r="H273" i="3"/>
  <c r="F274" i="3"/>
  <c r="G274" i="3"/>
  <c r="F275" i="3"/>
  <c r="H275" i="3"/>
  <c r="J275" i="3"/>
  <c r="F276" i="3"/>
  <c r="G276" i="3"/>
  <c r="J276" i="3"/>
  <c r="F277" i="3"/>
  <c r="H277" i="3"/>
  <c r="J277" i="3"/>
  <c r="K277" i="3"/>
  <c r="L277" i="3"/>
  <c r="F278" i="3"/>
  <c r="G278" i="3"/>
  <c r="J278" i="3"/>
  <c r="K278" i="3"/>
  <c r="L278" i="3"/>
  <c r="F279" i="3"/>
  <c r="G279" i="3"/>
  <c r="H279" i="3"/>
  <c r="F280" i="3"/>
  <c r="F281" i="3"/>
  <c r="G281" i="3"/>
  <c r="H281" i="3"/>
  <c r="F282" i="3"/>
  <c r="F283" i="3"/>
  <c r="G283" i="3"/>
  <c r="J283" i="3"/>
  <c r="K283" i="3"/>
  <c r="L283" i="3"/>
  <c r="F284" i="3"/>
  <c r="G284" i="3"/>
  <c r="J284" i="3"/>
  <c r="K284" i="3"/>
  <c r="L284" i="3"/>
  <c r="F285" i="3"/>
  <c r="G285" i="3"/>
  <c r="H285" i="3"/>
  <c r="F286" i="3"/>
  <c r="J286" i="3"/>
  <c r="K286" i="3"/>
  <c r="L286" i="3"/>
  <c r="F287" i="3"/>
  <c r="G287" i="3"/>
  <c r="J287" i="3"/>
  <c r="K287" i="3"/>
  <c r="L287" i="3"/>
  <c r="F288" i="3"/>
  <c r="G288" i="3"/>
  <c r="J288" i="3"/>
  <c r="K288" i="3"/>
  <c r="L288" i="3"/>
  <c r="F289" i="3"/>
  <c r="G289" i="3"/>
  <c r="J289" i="3"/>
  <c r="K289" i="3"/>
  <c r="L289" i="3"/>
  <c r="H289" i="3"/>
  <c r="F290" i="3"/>
  <c r="G290" i="3"/>
  <c r="J290" i="3"/>
  <c r="K290" i="3"/>
  <c r="L290" i="3"/>
  <c r="F291" i="3"/>
  <c r="G291" i="3"/>
  <c r="F292" i="3"/>
  <c r="J292" i="3"/>
  <c r="K292" i="3"/>
  <c r="L292" i="3"/>
  <c r="F293" i="3"/>
  <c r="H293" i="3"/>
  <c r="F294" i="3"/>
  <c r="H294" i="3"/>
  <c r="F295" i="3"/>
  <c r="F296" i="3"/>
  <c r="G296" i="3"/>
  <c r="H296" i="3"/>
  <c r="J296" i="3"/>
  <c r="K296" i="3"/>
  <c r="L296" i="3"/>
  <c r="F297" i="3"/>
  <c r="H297" i="3"/>
  <c r="F298" i="3"/>
  <c r="G298" i="3"/>
  <c r="H298" i="3"/>
  <c r="J298" i="3"/>
  <c r="K298" i="3"/>
  <c r="L298" i="3"/>
  <c r="F299" i="3"/>
  <c r="H299" i="3"/>
  <c r="J299" i="3"/>
  <c r="K299" i="3"/>
  <c r="L299" i="3"/>
  <c r="F300" i="3"/>
  <c r="J300" i="3"/>
  <c r="F301" i="3"/>
  <c r="G301" i="3"/>
  <c r="J301" i="3"/>
  <c r="K301" i="3"/>
  <c r="L301" i="3"/>
  <c r="F302" i="3"/>
  <c r="H302" i="3"/>
  <c r="J302" i="3"/>
  <c r="K302" i="3"/>
  <c r="L302" i="3"/>
  <c r="F303" i="3"/>
  <c r="F304" i="3"/>
  <c r="H304" i="3"/>
  <c r="F305" i="3"/>
  <c r="F306" i="3"/>
  <c r="J306" i="3"/>
  <c r="K306" i="3"/>
  <c r="L306" i="3"/>
  <c r="F307" i="3"/>
  <c r="H307" i="3"/>
  <c r="C308" i="3"/>
  <c r="D308" i="3"/>
  <c r="G322" i="3"/>
  <c r="J322" i="3"/>
  <c r="G324" i="3"/>
  <c r="J324" i="3"/>
  <c r="G325" i="3"/>
  <c r="H325" i="3"/>
  <c r="H326" i="3"/>
  <c r="G327" i="3"/>
  <c r="J327" i="3"/>
  <c r="K327" i="3"/>
  <c r="L327" i="3"/>
  <c r="G331" i="3"/>
  <c r="G333" i="3"/>
  <c r="J333" i="3"/>
  <c r="K333" i="3"/>
  <c r="L333" i="3"/>
  <c r="G334" i="3"/>
  <c r="H334" i="3"/>
  <c r="J334" i="3"/>
  <c r="K334" i="3"/>
  <c r="L334" i="3"/>
  <c r="H335" i="3"/>
  <c r="G336" i="3"/>
  <c r="H336" i="3"/>
  <c r="G338" i="3"/>
  <c r="J338" i="3"/>
  <c r="K338" i="3"/>
  <c r="L338" i="3"/>
  <c r="G340" i="3"/>
  <c r="J340" i="3"/>
  <c r="G344" i="3"/>
  <c r="J344" i="3"/>
  <c r="K344" i="3"/>
  <c r="L344" i="3"/>
  <c r="G345" i="3"/>
  <c r="H345" i="3"/>
  <c r="J345" i="3"/>
  <c r="K345" i="3"/>
  <c r="L345" i="3"/>
  <c r="G346" i="3"/>
  <c r="H346" i="3"/>
  <c r="G347" i="3"/>
  <c r="H347" i="3"/>
  <c r="J347" i="3"/>
  <c r="K347" i="3"/>
  <c r="L347" i="3"/>
  <c r="H348" i="3"/>
  <c r="G349" i="3"/>
  <c r="J349" i="3"/>
  <c r="K349" i="3"/>
  <c r="L349" i="3"/>
  <c r="H349" i="3"/>
  <c r="H350" i="3"/>
  <c r="G351" i="3"/>
  <c r="J352" i="3"/>
  <c r="K352" i="3"/>
  <c r="L352" i="3"/>
  <c r="G353" i="3"/>
  <c r="J353" i="3"/>
  <c r="K353" i="3"/>
  <c r="L353" i="3"/>
  <c r="G355" i="3"/>
  <c r="J355" i="3"/>
  <c r="K355" i="3"/>
  <c r="G356" i="3"/>
  <c r="J356" i="3"/>
  <c r="K356" i="3"/>
  <c r="G357" i="3"/>
  <c r="J357" i="3"/>
  <c r="K357" i="3"/>
  <c r="G359" i="3"/>
  <c r="J359" i="3"/>
  <c r="C360" i="3"/>
  <c r="D360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H405" i="3"/>
  <c r="J405" i="3"/>
  <c r="K405" i="3"/>
  <c r="L405" i="3"/>
  <c r="F406" i="3"/>
  <c r="F407" i="3"/>
  <c r="K407" i="3"/>
  <c r="L407" i="3"/>
  <c r="H407" i="3"/>
  <c r="F408" i="3"/>
  <c r="K408" i="3"/>
  <c r="L408" i="3"/>
  <c r="F409" i="3"/>
  <c r="H409" i="3"/>
  <c r="J409" i="3"/>
  <c r="K409" i="3"/>
  <c r="L409" i="3"/>
  <c r="F410" i="3"/>
  <c r="F411" i="3"/>
  <c r="H411" i="3"/>
  <c r="K411" i="3"/>
  <c r="L411" i="3"/>
  <c r="C412" i="3"/>
  <c r="D412" i="3"/>
  <c r="F426" i="3"/>
  <c r="H426" i="3"/>
  <c r="F427" i="3"/>
  <c r="H427" i="3"/>
  <c r="J427" i="3"/>
  <c r="K427" i="3"/>
  <c r="L427" i="3"/>
  <c r="F428" i="3"/>
  <c r="H428" i="3"/>
  <c r="J428" i="3"/>
  <c r="K428" i="3"/>
  <c r="L428" i="3"/>
  <c r="F429" i="3"/>
  <c r="H429" i="3"/>
  <c r="J429" i="3"/>
  <c r="F430" i="3"/>
  <c r="H430" i="3"/>
  <c r="J430" i="3"/>
  <c r="K430" i="3"/>
  <c r="L430" i="3"/>
  <c r="F431" i="3"/>
  <c r="H431" i="3"/>
  <c r="F432" i="3"/>
  <c r="H432" i="3"/>
  <c r="F433" i="3"/>
  <c r="F434" i="3"/>
  <c r="H434" i="3"/>
  <c r="J434" i="3"/>
  <c r="K434" i="3"/>
  <c r="L434" i="3"/>
  <c r="F435" i="3"/>
  <c r="F436" i="3"/>
  <c r="H436" i="3"/>
  <c r="F437" i="3"/>
  <c r="K437" i="3"/>
  <c r="L437" i="3"/>
  <c r="F438" i="3"/>
  <c r="H438" i="3"/>
  <c r="F439" i="3"/>
  <c r="H439" i="3"/>
  <c r="F440" i="3"/>
  <c r="H440" i="3"/>
  <c r="J440" i="3"/>
  <c r="F441" i="3"/>
  <c r="F442" i="3"/>
  <c r="K442" i="3"/>
  <c r="L442" i="3"/>
  <c r="F443" i="3"/>
  <c r="H443" i="3"/>
  <c r="F444" i="3"/>
  <c r="F445" i="3"/>
  <c r="F446" i="3"/>
  <c r="J446" i="3"/>
  <c r="K446" i="3"/>
  <c r="L446" i="3"/>
  <c r="F447" i="3"/>
  <c r="H447" i="3"/>
  <c r="J447" i="3"/>
  <c r="F448" i="3"/>
  <c r="H448" i="3"/>
  <c r="J448" i="3"/>
  <c r="K448" i="3"/>
  <c r="L448" i="3"/>
  <c r="F449" i="3"/>
  <c r="F450" i="3"/>
  <c r="H450" i="3"/>
  <c r="J450" i="3"/>
  <c r="K450" i="3"/>
  <c r="L450" i="3"/>
  <c r="F451" i="3"/>
  <c r="F452" i="3"/>
  <c r="H452" i="3"/>
  <c r="J452" i="3"/>
  <c r="K452" i="3"/>
  <c r="L452" i="3"/>
  <c r="F453" i="3"/>
  <c r="F454" i="3"/>
  <c r="F455" i="3"/>
  <c r="H455" i="3"/>
  <c r="F456" i="3"/>
  <c r="H456" i="3"/>
  <c r="J456" i="3"/>
  <c r="K456" i="3"/>
  <c r="L456" i="3"/>
  <c r="F457" i="3"/>
  <c r="F458" i="3"/>
  <c r="H458" i="3"/>
  <c r="J458" i="3"/>
  <c r="K458" i="3"/>
  <c r="F459" i="3"/>
  <c r="F460" i="3"/>
  <c r="F461" i="3"/>
  <c r="F462" i="3"/>
  <c r="H462" i="3"/>
  <c r="J462" i="3"/>
  <c r="K462" i="3"/>
  <c r="L462" i="3"/>
  <c r="F463" i="3"/>
  <c r="H463" i="3"/>
  <c r="C464" i="3"/>
  <c r="D464" i="3"/>
  <c r="F478" i="3"/>
  <c r="F479" i="3"/>
  <c r="G479" i="3"/>
  <c r="H479" i="3"/>
  <c r="F480" i="3"/>
  <c r="H480" i="3"/>
  <c r="F481" i="3"/>
  <c r="G481" i="3"/>
  <c r="H481" i="3"/>
  <c r="F482" i="3"/>
  <c r="H482" i="3"/>
  <c r="J482" i="3"/>
  <c r="K482" i="3"/>
  <c r="L482" i="3"/>
  <c r="F483" i="3"/>
  <c r="F484" i="3"/>
  <c r="J484" i="3"/>
  <c r="K484" i="3"/>
  <c r="L484" i="3"/>
  <c r="F485" i="3"/>
  <c r="G485" i="3"/>
  <c r="J485" i="3"/>
  <c r="F486" i="3"/>
  <c r="H486" i="3"/>
  <c r="F487" i="3"/>
  <c r="G487" i="3"/>
  <c r="J487" i="3"/>
  <c r="K487" i="3"/>
  <c r="L487" i="3"/>
  <c r="H487" i="3"/>
  <c r="F488" i="3"/>
  <c r="H488" i="3"/>
  <c r="F489" i="3"/>
  <c r="H489" i="3"/>
  <c r="F490" i="3"/>
  <c r="H490" i="3"/>
  <c r="J490" i="3"/>
  <c r="K490" i="3"/>
  <c r="L490" i="3"/>
  <c r="F491" i="3"/>
  <c r="G491" i="3"/>
  <c r="J491" i="3"/>
  <c r="K491" i="3"/>
  <c r="L491" i="3"/>
  <c r="F492" i="3"/>
  <c r="G492" i="3"/>
  <c r="J492" i="3"/>
  <c r="K492" i="3"/>
  <c r="L492" i="3"/>
  <c r="F493" i="3"/>
  <c r="F494" i="3"/>
  <c r="F495" i="3"/>
  <c r="G495" i="3"/>
  <c r="H495" i="3"/>
  <c r="J495" i="3"/>
  <c r="K495" i="3"/>
  <c r="L495" i="3"/>
  <c r="F496" i="3"/>
  <c r="G496" i="3"/>
  <c r="J496" i="3"/>
  <c r="K496" i="3"/>
  <c r="L496" i="3"/>
  <c r="F497" i="3"/>
  <c r="G497" i="3"/>
  <c r="J497" i="3"/>
  <c r="F498" i="3"/>
  <c r="G498" i="3"/>
  <c r="J498" i="3"/>
  <c r="K498" i="3"/>
  <c r="L498" i="3"/>
  <c r="F499" i="3"/>
  <c r="G499" i="3"/>
  <c r="F500" i="3"/>
  <c r="F501" i="3"/>
  <c r="G501" i="3"/>
  <c r="J501" i="3"/>
  <c r="H501" i="3"/>
  <c r="F502" i="3"/>
  <c r="F503" i="3"/>
  <c r="H503" i="3"/>
  <c r="F504" i="3"/>
  <c r="G504" i="3"/>
  <c r="J504" i="3"/>
  <c r="K504" i="3"/>
  <c r="F505" i="3"/>
  <c r="G505" i="3"/>
  <c r="F506" i="3"/>
  <c r="G506" i="3"/>
  <c r="F507" i="3"/>
  <c r="G507" i="3"/>
  <c r="J507" i="3"/>
  <c r="K507" i="3"/>
  <c r="L507" i="3"/>
  <c r="H507" i="3"/>
  <c r="F508" i="3"/>
  <c r="G508" i="3"/>
  <c r="J508" i="3"/>
  <c r="K508" i="3"/>
  <c r="L508" i="3"/>
  <c r="F509" i="3"/>
  <c r="G509" i="3"/>
  <c r="J509" i="3"/>
  <c r="K509" i="3"/>
  <c r="L509" i="3"/>
  <c r="F510" i="3"/>
  <c r="F511" i="3"/>
  <c r="H511" i="3"/>
  <c r="F512" i="3"/>
  <c r="G512" i="3"/>
  <c r="F513" i="3"/>
  <c r="G513" i="3"/>
  <c r="F514" i="3"/>
  <c r="G514" i="3"/>
  <c r="F515" i="3"/>
  <c r="G515" i="3"/>
  <c r="C516" i="3"/>
  <c r="D516" i="3"/>
  <c r="F529" i="3"/>
  <c r="F530" i="3"/>
  <c r="F531" i="3"/>
  <c r="F532" i="3"/>
  <c r="H532" i="3"/>
  <c r="F533" i="3"/>
  <c r="G533" i="3"/>
  <c r="J533" i="3"/>
  <c r="K533" i="3"/>
  <c r="L533" i="3"/>
  <c r="F534" i="3"/>
  <c r="F535" i="3"/>
  <c r="H535" i="3"/>
  <c r="F536" i="3"/>
  <c r="F537" i="3"/>
  <c r="F538" i="3"/>
  <c r="F539" i="3"/>
  <c r="G539" i="3"/>
  <c r="F540" i="3"/>
  <c r="F541" i="3"/>
  <c r="G541" i="3"/>
  <c r="J541" i="3"/>
  <c r="F542" i="3"/>
  <c r="H542" i="3"/>
  <c r="F543" i="3"/>
  <c r="G543" i="3"/>
  <c r="H543" i="3"/>
  <c r="J543" i="3"/>
  <c r="K543" i="3"/>
  <c r="L543" i="3"/>
  <c r="F544" i="3"/>
  <c r="F545" i="3"/>
  <c r="F546" i="3"/>
  <c r="H546" i="3"/>
  <c r="F547" i="3"/>
  <c r="F548" i="3"/>
  <c r="H548" i="3"/>
  <c r="F549" i="3"/>
  <c r="F550" i="3"/>
  <c r="H550" i="3"/>
  <c r="F551" i="3"/>
  <c r="H551" i="3"/>
  <c r="F552" i="3"/>
  <c r="H552" i="3"/>
  <c r="F553" i="3"/>
  <c r="H553" i="3"/>
  <c r="F554" i="3"/>
  <c r="H554" i="3"/>
  <c r="F555" i="3"/>
  <c r="F556" i="3"/>
  <c r="F557" i="3"/>
  <c r="F558" i="3"/>
  <c r="H558" i="3"/>
  <c r="F559" i="3"/>
  <c r="H559" i="3"/>
  <c r="J559" i="3"/>
  <c r="K559" i="3"/>
  <c r="L559" i="3"/>
  <c r="F560" i="3"/>
  <c r="H560" i="3"/>
  <c r="F561" i="3"/>
  <c r="H561" i="3"/>
  <c r="J561" i="3"/>
  <c r="K561" i="3"/>
  <c r="L561" i="3"/>
  <c r="F562" i="3"/>
  <c r="H562" i="3"/>
  <c r="F563" i="3"/>
  <c r="F564" i="3"/>
  <c r="J564" i="3"/>
  <c r="K564" i="3"/>
  <c r="L564" i="3"/>
  <c r="F565" i="3"/>
  <c r="F566" i="3"/>
  <c r="G566" i="3"/>
  <c r="H566" i="3"/>
  <c r="J566" i="3"/>
  <c r="K566" i="3"/>
  <c r="L566" i="3"/>
  <c r="C567" i="3"/>
  <c r="D567" i="3"/>
  <c r="F580" i="3"/>
  <c r="F581" i="3"/>
  <c r="F582" i="3"/>
  <c r="F583" i="3"/>
  <c r="H583" i="3"/>
  <c r="F584" i="3"/>
  <c r="G584" i="3"/>
  <c r="H584" i="3"/>
  <c r="J584" i="3"/>
  <c r="K584" i="3"/>
  <c r="F585" i="3"/>
  <c r="F586" i="3"/>
  <c r="H586" i="3"/>
  <c r="F587" i="3"/>
  <c r="F588" i="3"/>
  <c r="F589" i="3"/>
  <c r="H589" i="3"/>
  <c r="J589" i="3"/>
  <c r="K589" i="3"/>
  <c r="L589" i="3"/>
  <c r="F590" i="3"/>
  <c r="G590" i="3"/>
  <c r="H590" i="3"/>
  <c r="F591" i="3"/>
  <c r="F592" i="3"/>
  <c r="F593" i="3"/>
  <c r="F594" i="3"/>
  <c r="G594" i="3"/>
  <c r="J594" i="3"/>
  <c r="F595" i="3"/>
  <c r="J595" i="3"/>
  <c r="K595" i="3"/>
  <c r="L595" i="3"/>
  <c r="H595" i="3"/>
  <c r="F596" i="3"/>
  <c r="F597" i="3"/>
  <c r="H597" i="3"/>
  <c r="F598" i="3"/>
  <c r="F599" i="3"/>
  <c r="F600" i="3"/>
  <c r="G600" i="3"/>
  <c r="J600" i="3"/>
  <c r="K600" i="3"/>
  <c r="L600" i="3"/>
  <c r="F601" i="3"/>
  <c r="G601" i="3"/>
  <c r="F602" i="3"/>
  <c r="F603" i="3"/>
  <c r="H603" i="3"/>
  <c r="F604" i="3"/>
  <c r="F605" i="3"/>
  <c r="F606" i="3"/>
  <c r="F607" i="3"/>
  <c r="F608" i="3"/>
  <c r="G608" i="3"/>
  <c r="F609" i="3"/>
  <c r="G609" i="3"/>
  <c r="H609" i="3"/>
  <c r="F610" i="3"/>
  <c r="G610" i="3"/>
  <c r="J610" i="3"/>
  <c r="K610" i="3"/>
  <c r="L610" i="3"/>
  <c r="F611" i="3"/>
  <c r="H611" i="3"/>
  <c r="F612" i="3"/>
  <c r="F613" i="3"/>
  <c r="H613" i="3"/>
  <c r="F614" i="3"/>
  <c r="F615" i="3"/>
  <c r="F616" i="3"/>
  <c r="F617" i="3"/>
  <c r="G617" i="3"/>
  <c r="C618" i="3"/>
  <c r="D618" i="3"/>
  <c r="F631" i="3"/>
  <c r="G631" i="3"/>
  <c r="F632" i="3"/>
  <c r="G632" i="3"/>
  <c r="F633" i="3"/>
  <c r="F634" i="3"/>
  <c r="F635" i="3"/>
  <c r="F636" i="3"/>
  <c r="F637" i="3"/>
  <c r="F638" i="3"/>
  <c r="J638" i="3"/>
  <c r="K638" i="3"/>
  <c r="L638" i="3"/>
  <c r="F639" i="3"/>
  <c r="F640" i="3"/>
  <c r="G640" i="3"/>
  <c r="F641" i="3"/>
  <c r="H641" i="3"/>
  <c r="F642" i="3"/>
  <c r="G642" i="3"/>
  <c r="H642" i="3"/>
  <c r="F643" i="3"/>
  <c r="H643" i="3"/>
  <c r="F644" i="3"/>
  <c r="H644" i="3"/>
  <c r="F645" i="3"/>
  <c r="H645" i="3"/>
  <c r="F646" i="3"/>
  <c r="G646" i="3"/>
  <c r="J646" i="3"/>
  <c r="K646" i="3"/>
  <c r="L646" i="3"/>
  <c r="F647" i="3"/>
  <c r="F648" i="3"/>
  <c r="G648" i="3"/>
  <c r="F649" i="3"/>
  <c r="F650" i="3"/>
  <c r="H650" i="3"/>
  <c r="F651" i="3"/>
  <c r="F652" i="3"/>
  <c r="H652" i="3"/>
  <c r="J652" i="3"/>
  <c r="K652" i="3"/>
  <c r="L652" i="3"/>
  <c r="F653" i="3"/>
  <c r="H653" i="3"/>
  <c r="F654" i="3"/>
  <c r="H654" i="3"/>
  <c r="J654" i="3"/>
  <c r="F655" i="3"/>
  <c r="H655" i="3"/>
  <c r="F656" i="3"/>
  <c r="F657" i="3"/>
  <c r="F658" i="3"/>
  <c r="H658" i="3"/>
  <c r="F659" i="3"/>
  <c r="F660" i="3"/>
  <c r="F661" i="3"/>
  <c r="F662" i="3"/>
  <c r="G662" i="3"/>
  <c r="F663" i="3"/>
  <c r="H663" i="3"/>
  <c r="F664" i="3"/>
  <c r="F665" i="3"/>
  <c r="G665" i="3"/>
  <c r="J665" i="3"/>
  <c r="K665" i="3"/>
  <c r="L665" i="3"/>
  <c r="H665" i="3"/>
  <c r="F666" i="3"/>
  <c r="F667" i="3"/>
  <c r="G667" i="3"/>
  <c r="J667" i="3"/>
  <c r="K667" i="3"/>
  <c r="F668" i="3"/>
  <c r="C669" i="3"/>
  <c r="D669" i="3"/>
  <c r="B11" i="2"/>
  <c r="B12" i="2"/>
  <c r="B13" i="2"/>
  <c r="B14" i="2"/>
  <c r="B15" i="2"/>
  <c r="B16" i="2"/>
  <c r="B17" i="2"/>
  <c r="B18" i="2"/>
  <c r="B19" i="2"/>
  <c r="B63" i="2"/>
  <c r="B103" i="2"/>
  <c r="F90" i="2"/>
  <c r="B131" i="2"/>
  <c r="B141" i="2"/>
  <c r="B143" i="2"/>
  <c r="B181" i="2"/>
  <c r="B183" i="2"/>
  <c r="B211" i="2"/>
  <c r="B221" i="2"/>
  <c r="B223" i="2"/>
  <c r="B250" i="2"/>
  <c r="B260" i="2"/>
  <c r="B262" i="2"/>
  <c r="B289" i="2"/>
  <c r="B299" i="2"/>
  <c r="B301" i="2"/>
  <c r="B328" i="2"/>
  <c r="B338" i="2"/>
  <c r="B340" i="2"/>
  <c r="B368" i="2"/>
  <c r="B380" i="2"/>
  <c r="B378" i="2"/>
  <c r="B407" i="2"/>
  <c r="B419" i="2"/>
  <c r="B417" i="2"/>
  <c r="B446" i="2"/>
  <c r="B456" i="2"/>
  <c r="B458" i="2"/>
  <c r="F451" i="2"/>
  <c r="B485" i="2"/>
  <c r="B495" i="2"/>
  <c r="B497" i="2"/>
  <c r="D74" i="1"/>
  <c r="G74" i="1"/>
  <c r="H74" i="1"/>
  <c r="J74" i="1"/>
  <c r="L74" i="1"/>
  <c r="D75" i="1"/>
  <c r="G75" i="1"/>
  <c r="H75" i="1"/>
  <c r="I75" i="1"/>
  <c r="K75" i="1"/>
  <c r="L75" i="1"/>
  <c r="F76" i="1"/>
  <c r="K76" i="1"/>
  <c r="M76" i="1"/>
  <c r="E77" i="1"/>
  <c r="L77" i="1"/>
  <c r="N77" i="1"/>
  <c r="E78" i="1"/>
  <c r="I78" i="1"/>
  <c r="K78" i="1"/>
  <c r="L78" i="1"/>
  <c r="M78" i="1"/>
  <c r="D79" i="1"/>
  <c r="G79" i="1"/>
  <c r="I79" i="1"/>
  <c r="K79" i="1"/>
  <c r="L79" i="1"/>
  <c r="M79" i="1"/>
  <c r="E80" i="1"/>
  <c r="M80" i="1"/>
  <c r="D81" i="1"/>
  <c r="F81" i="1"/>
  <c r="J81" i="1"/>
  <c r="L81" i="1"/>
  <c r="F82" i="1"/>
  <c r="M82" i="1"/>
  <c r="E83" i="1"/>
  <c r="F83" i="1"/>
  <c r="G83" i="1"/>
  <c r="H83" i="1"/>
  <c r="I83" i="1"/>
  <c r="J83" i="1"/>
  <c r="K83" i="1"/>
  <c r="N83" i="1"/>
  <c r="L84" i="1"/>
  <c r="M84" i="1"/>
  <c r="D85" i="1"/>
  <c r="G85" i="1"/>
  <c r="I85" i="1"/>
  <c r="J85" i="1"/>
  <c r="L85" i="1"/>
  <c r="F86" i="1"/>
  <c r="H86" i="1"/>
  <c r="J86" i="1"/>
  <c r="K86" i="1"/>
  <c r="L86" i="1"/>
  <c r="M86" i="1"/>
  <c r="N86" i="1"/>
  <c r="D87" i="1"/>
  <c r="G87" i="1"/>
  <c r="I87" i="1"/>
  <c r="K87" i="1"/>
  <c r="L87" i="1"/>
  <c r="M87" i="1"/>
  <c r="D88" i="1"/>
  <c r="E88" i="1"/>
  <c r="F88" i="1"/>
  <c r="I88" i="1"/>
  <c r="J88" i="1"/>
  <c r="L88" i="1"/>
  <c r="M88" i="1"/>
  <c r="N88" i="1"/>
  <c r="D89" i="1"/>
  <c r="F89" i="1"/>
  <c r="I89" i="1"/>
  <c r="J89" i="1"/>
  <c r="L89" i="1"/>
  <c r="E90" i="1"/>
  <c r="F90" i="1"/>
  <c r="G90" i="1"/>
  <c r="L90" i="1"/>
  <c r="M90" i="1"/>
  <c r="E91" i="1"/>
  <c r="H91" i="1"/>
  <c r="I91" i="1"/>
  <c r="J91" i="1"/>
  <c r="L91" i="1"/>
  <c r="M91" i="1"/>
  <c r="F92" i="1"/>
  <c r="J92" i="1"/>
  <c r="K92" i="1"/>
  <c r="M92" i="1"/>
  <c r="N92" i="1"/>
  <c r="D93" i="1"/>
  <c r="G93" i="1"/>
  <c r="H93" i="1"/>
  <c r="I93" i="1"/>
  <c r="J93" i="1"/>
  <c r="L93" i="1"/>
  <c r="N93" i="1"/>
  <c r="F94" i="1"/>
  <c r="I94" i="1"/>
  <c r="J94" i="1"/>
  <c r="K94" i="1"/>
  <c r="M94" i="1"/>
  <c r="E95" i="1"/>
  <c r="F95" i="1"/>
  <c r="G95" i="1"/>
  <c r="H95" i="1"/>
  <c r="I95" i="1"/>
  <c r="J95" i="1"/>
  <c r="K95" i="1"/>
  <c r="L95" i="1"/>
  <c r="D96" i="1"/>
  <c r="E96" i="1"/>
  <c r="F96" i="1"/>
  <c r="J96" i="1"/>
  <c r="L96" i="1"/>
  <c r="M96" i="1"/>
  <c r="D97" i="1"/>
  <c r="E97" i="1"/>
  <c r="F97" i="1"/>
  <c r="G97" i="1"/>
  <c r="I97" i="1"/>
  <c r="J97" i="1"/>
  <c r="K97" i="1"/>
  <c r="L97" i="1"/>
  <c r="M97" i="1"/>
  <c r="E98" i="1"/>
  <c r="H98" i="1"/>
  <c r="I98" i="1"/>
  <c r="J98" i="1"/>
  <c r="M98" i="1"/>
  <c r="E99" i="1"/>
  <c r="G99" i="1"/>
  <c r="H99" i="1"/>
  <c r="I99" i="1"/>
  <c r="J99" i="1"/>
  <c r="L99" i="1"/>
  <c r="M99" i="1"/>
  <c r="E100" i="1"/>
  <c r="F100" i="1"/>
  <c r="G100" i="1"/>
  <c r="I100" i="1"/>
  <c r="J100" i="1"/>
  <c r="M100" i="1"/>
  <c r="N100" i="1"/>
  <c r="D101" i="1"/>
  <c r="F101" i="1"/>
  <c r="G101" i="1"/>
  <c r="H101" i="1"/>
  <c r="I101" i="1"/>
  <c r="J101" i="1"/>
  <c r="L101" i="1"/>
  <c r="N101" i="1"/>
  <c r="F102" i="1"/>
  <c r="G102" i="1"/>
  <c r="J102" i="1"/>
  <c r="L102" i="1"/>
  <c r="M102" i="1"/>
  <c r="D103" i="1"/>
  <c r="G103" i="1"/>
  <c r="H103" i="1"/>
  <c r="K103" i="1"/>
  <c r="M103" i="1"/>
  <c r="E104" i="1"/>
  <c r="F104" i="1"/>
  <c r="J104" i="1"/>
  <c r="K104" i="1"/>
  <c r="L104" i="1"/>
  <c r="M104" i="1"/>
  <c r="F105" i="1"/>
  <c r="I105" i="1"/>
  <c r="L105" i="1"/>
  <c r="M105" i="1"/>
  <c r="E106" i="1"/>
  <c r="F106" i="1"/>
  <c r="H106" i="1"/>
  <c r="J106" i="1"/>
  <c r="M106" i="1"/>
  <c r="N106" i="1"/>
  <c r="D107" i="1"/>
  <c r="I107" i="1"/>
  <c r="J107" i="1"/>
  <c r="K107" i="1"/>
  <c r="L107" i="1"/>
  <c r="F108" i="1"/>
  <c r="L108" i="1"/>
  <c r="N108" i="1"/>
  <c r="D109" i="1"/>
  <c r="E109" i="1"/>
  <c r="G109" i="1"/>
  <c r="I109" i="1"/>
  <c r="J109" i="1"/>
  <c r="L109" i="1"/>
  <c r="M109" i="1"/>
  <c r="N109" i="1"/>
  <c r="F110" i="1"/>
  <c r="J110" i="1"/>
  <c r="L110" i="1"/>
  <c r="D111" i="1"/>
  <c r="E111" i="1"/>
  <c r="F111" i="1"/>
  <c r="G111" i="1"/>
  <c r="H111" i="1"/>
  <c r="I111" i="1"/>
  <c r="J111" i="1"/>
  <c r="K111" i="1"/>
  <c r="L111" i="1"/>
  <c r="M111" i="1"/>
  <c r="J138" i="1"/>
  <c r="I9" i="8"/>
  <c r="C422" i="4"/>
  <c r="C445" i="4"/>
  <c r="C568" i="4"/>
  <c r="C575" i="4"/>
  <c r="C656" i="4"/>
  <c r="C764" i="4"/>
  <c r="C780" i="4"/>
  <c r="C486" i="2"/>
  <c r="AD224" i="5"/>
  <c r="AA224" i="5"/>
  <c r="X224" i="5"/>
  <c r="U224" i="5"/>
  <c r="O224" i="5"/>
  <c r="F224" i="5"/>
  <c r="I224" i="5"/>
  <c r="AG224" i="5"/>
  <c r="C223" i="4"/>
  <c r="J185" i="3"/>
  <c r="K185" i="3"/>
  <c r="L185" i="3"/>
  <c r="J177" i="3"/>
  <c r="K177" i="3"/>
  <c r="L177" i="3"/>
  <c r="C213" i="4"/>
  <c r="H167" i="3"/>
  <c r="AG516" i="5"/>
  <c r="AD692" i="5"/>
  <c r="AD283" i="5"/>
  <c r="AA751" i="5"/>
  <c r="AA516" i="5"/>
  <c r="X692" i="5"/>
  <c r="U751" i="5"/>
  <c r="U692" i="5"/>
  <c r="U574" i="5"/>
  <c r="R692" i="5"/>
  <c r="R341" i="5"/>
  <c r="O692" i="5"/>
  <c r="O633" i="5"/>
  <c r="O283" i="5"/>
  <c r="L692" i="5"/>
  <c r="I341" i="5"/>
  <c r="F751" i="5"/>
  <c r="F692" i="5"/>
  <c r="F633" i="5"/>
  <c r="F283" i="5"/>
  <c r="K220" i="3"/>
  <c r="L220" i="3"/>
  <c r="G222" i="3"/>
  <c r="I283" i="5"/>
  <c r="L283" i="5"/>
  <c r="J235" i="3"/>
  <c r="K235" i="3"/>
  <c r="L235" i="3"/>
  <c r="AG283" i="5"/>
  <c r="D286" i="5"/>
  <c r="P286" i="5"/>
  <c r="P285" i="5"/>
  <c r="S286" i="5"/>
  <c r="AE286" i="5"/>
  <c r="AE285" i="5"/>
  <c r="AA283" i="5"/>
  <c r="V285" i="5"/>
  <c r="R283" i="5"/>
  <c r="M286" i="5"/>
  <c r="M285" i="5"/>
  <c r="J221" i="3"/>
  <c r="K221" i="3"/>
  <c r="L221" i="3"/>
  <c r="G286" i="5"/>
  <c r="G285" i="5"/>
  <c r="L342" i="3"/>
  <c r="F488" i="2"/>
  <c r="J196" i="3"/>
  <c r="M636" i="5"/>
  <c r="M635" i="5"/>
  <c r="V576" i="5"/>
  <c r="V519" i="5"/>
  <c r="F493" i="2"/>
  <c r="J194" i="3"/>
  <c r="K194" i="3"/>
  <c r="L194" i="3"/>
  <c r="F494" i="2"/>
  <c r="I401" i="5"/>
  <c r="U633" i="5"/>
  <c r="X751" i="5"/>
  <c r="AA341" i="5"/>
  <c r="AA574" i="5"/>
  <c r="AA633" i="5"/>
  <c r="AD574" i="5"/>
  <c r="AG574" i="5"/>
  <c r="AB344" i="5"/>
  <c r="AB343" i="5"/>
  <c r="V344" i="5"/>
  <c r="V343" i="5"/>
  <c r="S343" i="5"/>
  <c r="AG401" i="5"/>
  <c r="C515" i="4"/>
  <c r="AD458" i="5"/>
  <c r="AA458" i="5"/>
  <c r="AG458" i="5"/>
  <c r="G391" i="3"/>
  <c r="J391" i="3"/>
  <c r="K391" i="3"/>
  <c r="L391" i="3"/>
  <c r="G461" i="5"/>
  <c r="G460" i="5"/>
  <c r="X458" i="5"/>
  <c r="O458" i="5"/>
  <c r="Y460" i="5"/>
  <c r="R458" i="5"/>
  <c r="I458" i="5"/>
  <c r="F458" i="5"/>
  <c r="J374" i="3"/>
  <c r="F371" i="2"/>
  <c r="AH227" i="5"/>
  <c r="AH226" i="5"/>
  <c r="S226" i="5"/>
  <c r="H580" i="3"/>
  <c r="G530" i="3"/>
  <c r="M577" i="5"/>
  <c r="AH518" i="5"/>
  <c r="L240" i="3"/>
  <c r="J225" i="3"/>
  <c r="K225" i="3"/>
  <c r="L225" i="3"/>
  <c r="L633" i="5"/>
  <c r="O516" i="5"/>
  <c r="O751" i="5"/>
  <c r="R633" i="5"/>
  <c r="U458" i="5"/>
  <c r="U516" i="5"/>
  <c r="L195" i="3"/>
  <c r="J381" i="3"/>
  <c r="K381" i="3"/>
  <c r="L381" i="3"/>
  <c r="K233" i="3"/>
  <c r="L233" i="3"/>
  <c r="X516" i="5"/>
  <c r="M519" i="5"/>
  <c r="M518" i="5"/>
  <c r="G519" i="5"/>
  <c r="G518" i="5"/>
  <c r="F516" i="5"/>
  <c r="J539" i="3"/>
  <c r="J694" i="5"/>
  <c r="I692" i="5"/>
  <c r="V695" i="5"/>
  <c r="P694" i="5"/>
  <c r="AA692" i="5"/>
  <c r="AH695" i="5"/>
  <c r="AG692" i="5"/>
  <c r="D695" i="5"/>
  <c r="AB694" i="5"/>
  <c r="R751" i="5"/>
  <c r="G754" i="5"/>
  <c r="J632" i="3"/>
  <c r="K632" i="3"/>
  <c r="L632" i="3"/>
  <c r="L751" i="5"/>
  <c r="AG751" i="5"/>
  <c r="I751" i="5"/>
  <c r="K594" i="3"/>
  <c r="L594" i="3"/>
  <c r="K403" i="3"/>
  <c r="L403" i="3"/>
  <c r="M359" i="3"/>
  <c r="M343" i="3"/>
  <c r="M327" i="3"/>
  <c r="M336" i="3"/>
  <c r="M352" i="3"/>
  <c r="M339" i="3"/>
  <c r="M326" i="3"/>
  <c r="M348" i="3"/>
  <c r="M356" i="3"/>
  <c r="M357" i="3"/>
  <c r="M341" i="3"/>
  <c r="M333" i="3"/>
  <c r="M332" i="3"/>
  <c r="M346" i="3"/>
  <c r="M354" i="3"/>
  <c r="M353" i="3"/>
  <c r="M345" i="3"/>
  <c r="M337" i="3"/>
  <c r="M329" i="3"/>
  <c r="M328" i="3"/>
  <c r="M334" i="3"/>
  <c r="M342" i="3"/>
  <c r="M350" i="3"/>
  <c r="M358" i="3"/>
  <c r="M347" i="3"/>
  <c r="M331" i="3"/>
  <c r="M322" i="3"/>
  <c r="M349" i="3"/>
  <c r="M325" i="3"/>
  <c r="M324" i="3"/>
  <c r="M338" i="3"/>
  <c r="K305" i="3"/>
  <c r="L305" i="3"/>
  <c r="K196" i="3"/>
  <c r="L196" i="3"/>
  <c r="F369" i="2"/>
  <c r="F372" i="2"/>
  <c r="F326" i="2"/>
  <c r="F331" i="2"/>
  <c r="F329" i="2"/>
  <c r="F335" i="2"/>
  <c r="F333" i="2"/>
  <c r="F337" i="2"/>
  <c r="F251" i="2"/>
  <c r="F260" i="2"/>
  <c r="F219" i="2"/>
  <c r="F209" i="2"/>
  <c r="F217" i="2"/>
  <c r="F173" i="2"/>
  <c r="F172" i="2"/>
  <c r="F175" i="2"/>
  <c r="F169" i="2"/>
  <c r="F180" i="2"/>
  <c r="F174" i="2"/>
  <c r="F137" i="2"/>
  <c r="F132" i="2"/>
  <c r="F141" i="2"/>
  <c r="F129" i="2"/>
  <c r="F138" i="2"/>
  <c r="F94" i="2"/>
  <c r="F96" i="2"/>
  <c r="L667" i="3"/>
  <c r="J631" i="3"/>
  <c r="K631" i="3"/>
  <c r="L631" i="3"/>
  <c r="D753" i="5"/>
  <c r="Y753" i="5"/>
  <c r="Y694" i="5"/>
  <c r="J587" i="3"/>
  <c r="G694" i="5"/>
  <c r="G580" i="3"/>
  <c r="F33" i="5"/>
  <c r="K539" i="3"/>
  <c r="L539" i="3"/>
  <c r="G635" i="5"/>
  <c r="J635" i="5"/>
  <c r="S635" i="5"/>
  <c r="AE635" i="5"/>
  <c r="L25" i="5"/>
  <c r="K497" i="3"/>
  <c r="L497" i="3"/>
  <c r="K501" i="3"/>
  <c r="L501" i="3"/>
  <c r="K494" i="3"/>
  <c r="L494" i="3"/>
  <c r="C657" i="4"/>
  <c r="Y576" i="5"/>
  <c r="C636" i="4"/>
  <c r="H478" i="3"/>
  <c r="B574" i="5"/>
  <c r="J426" i="3"/>
  <c r="K426" i="3"/>
  <c r="L426" i="3"/>
  <c r="D518" i="5"/>
  <c r="C573" i="4"/>
  <c r="C560" i="4"/>
  <c r="S518" i="5"/>
  <c r="K429" i="3"/>
  <c r="L429" i="3"/>
  <c r="J457" i="3"/>
  <c r="Y519" i="5"/>
  <c r="V518" i="5"/>
  <c r="C505" i="4"/>
  <c r="P460" i="5"/>
  <c r="M461" i="5"/>
  <c r="M460" i="5"/>
  <c r="J404" i="3"/>
  <c r="C298" i="2"/>
  <c r="B458" i="5"/>
  <c r="B461" i="5"/>
  <c r="M32" i="9"/>
  <c r="C511" i="4"/>
  <c r="F43" i="5"/>
  <c r="F37" i="5"/>
  <c r="I36" i="5"/>
  <c r="L35" i="5"/>
  <c r="L33" i="5"/>
  <c r="X31" i="5"/>
  <c r="I30" i="5"/>
  <c r="R25" i="5"/>
  <c r="O14" i="5"/>
  <c r="AD11" i="5"/>
  <c r="F11" i="5"/>
  <c r="AD30" i="5"/>
  <c r="AD22" i="5"/>
  <c r="C21" i="5"/>
  <c r="F12" i="5"/>
  <c r="K324" i="3"/>
  <c r="L324" i="3"/>
  <c r="L355" i="3"/>
  <c r="L357" i="3"/>
  <c r="J339" i="3"/>
  <c r="K339" i="3"/>
  <c r="L339" i="3"/>
  <c r="K340" i="3"/>
  <c r="L340" i="3"/>
  <c r="C428" i="4"/>
  <c r="L356" i="3"/>
  <c r="S403" i="5"/>
  <c r="K359" i="3"/>
  <c r="L359" i="3"/>
  <c r="D404" i="5"/>
  <c r="D403" i="5"/>
  <c r="AJ401" i="5"/>
  <c r="J297" i="3"/>
  <c r="K297" i="3"/>
  <c r="L297" i="3"/>
  <c r="J293" i="3"/>
  <c r="K293" i="3"/>
  <c r="L293" i="3"/>
  <c r="C341" i="5"/>
  <c r="H272" i="3"/>
  <c r="J304" i="3"/>
  <c r="K304" i="3"/>
  <c r="L304" i="3"/>
  <c r="J274" i="3"/>
  <c r="K274" i="3"/>
  <c r="L274" i="3"/>
  <c r="J273" i="3"/>
  <c r="C376" i="4"/>
  <c r="AJ341" i="5"/>
  <c r="L46" i="5"/>
  <c r="AG45" i="5"/>
  <c r="AA45" i="5"/>
  <c r="X42" i="5"/>
  <c r="L42" i="5"/>
  <c r="AG41" i="5"/>
  <c r="I41" i="5"/>
  <c r="L40" i="5"/>
  <c r="AG39" i="5"/>
  <c r="U39" i="5"/>
  <c r="R38" i="5"/>
  <c r="AA37" i="5"/>
  <c r="U37" i="5"/>
  <c r="O37" i="5"/>
  <c r="I37" i="5"/>
  <c r="AD36" i="5"/>
  <c r="L36" i="5"/>
  <c r="F36" i="5"/>
  <c r="U35" i="5"/>
  <c r="O35" i="5"/>
  <c r="X34" i="5"/>
  <c r="R34" i="5"/>
  <c r="L34" i="5"/>
  <c r="F34" i="5"/>
  <c r="AG33" i="5"/>
  <c r="U33" i="5"/>
  <c r="O33" i="5"/>
  <c r="I33" i="5"/>
  <c r="X32" i="5"/>
  <c r="R32" i="5"/>
  <c r="L32" i="5"/>
  <c r="F32" i="5"/>
  <c r="U31" i="5"/>
  <c r="O31" i="5"/>
  <c r="I31" i="5"/>
  <c r="L30" i="5"/>
  <c r="F30" i="5"/>
  <c r="AG29" i="5"/>
  <c r="AA29" i="5"/>
  <c r="L28" i="5"/>
  <c r="AD26" i="5"/>
  <c r="F26" i="5"/>
  <c r="O25" i="5"/>
  <c r="O21" i="5"/>
  <c r="AA19" i="5"/>
  <c r="R18" i="5"/>
  <c r="F18" i="5"/>
  <c r="O17" i="5"/>
  <c r="O15" i="5"/>
  <c r="U13" i="5"/>
  <c r="AJ12" i="5"/>
  <c r="AD12" i="5"/>
  <c r="AA11" i="5"/>
  <c r="AJ10" i="5"/>
  <c r="AD10" i="5"/>
  <c r="L10" i="5"/>
  <c r="U42" i="5"/>
  <c r="R37" i="5"/>
  <c r="L37" i="5"/>
  <c r="U36" i="5"/>
  <c r="O36" i="5"/>
  <c r="X35" i="5"/>
  <c r="R35" i="5"/>
  <c r="F35" i="5"/>
  <c r="I34" i="5"/>
  <c r="AJ33" i="5"/>
  <c r="R33" i="5"/>
  <c r="U32" i="5"/>
  <c r="O32" i="5"/>
  <c r="I32" i="5"/>
  <c r="AD31" i="5"/>
  <c r="R31" i="5"/>
  <c r="L31" i="5"/>
  <c r="F31" i="5"/>
  <c r="AG30" i="5"/>
  <c r="O30" i="5"/>
  <c r="AD27" i="5"/>
  <c r="F27" i="5"/>
  <c r="I26" i="5"/>
  <c r="F25" i="5"/>
  <c r="U24" i="5"/>
  <c r="L21" i="5"/>
  <c r="I20" i="5"/>
  <c r="AG18" i="5"/>
  <c r="F17" i="5"/>
  <c r="AJ15" i="5"/>
  <c r="AA14" i="5"/>
  <c r="F13" i="5"/>
  <c r="AJ11" i="5"/>
  <c r="L11" i="5"/>
  <c r="F341" i="5"/>
  <c r="F9" i="5"/>
  <c r="K251" i="3"/>
  <c r="L251" i="3"/>
  <c r="J218" i="3"/>
  <c r="K218" i="3"/>
  <c r="L218" i="3"/>
  <c r="K245" i="3"/>
  <c r="L245" i="3"/>
  <c r="K247" i="3"/>
  <c r="L247" i="3"/>
  <c r="AH286" i="5"/>
  <c r="AH285" i="5"/>
  <c r="H219" i="3"/>
  <c r="J219" i="3"/>
  <c r="C283" i="5"/>
  <c r="J222" i="3"/>
  <c r="J248" i="3"/>
  <c r="J286" i="5"/>
  <c r="B283" i="5"/>
  <c r="Y285" i="5"/>
  <c r="D285" i="5"/>
  <c r="J239" i="3"/>
  <c r="J234" i="3"/>
  <c r="K234" i="3"/>
  <c r="U46" i="5"/>
  <c r="O44" i="5"/>
  <c r="U38" i="5"/>
  <c r="AJ35" i="5"/>
  <c r="AD35" i="5"/>
  <c r="AD33" i="5"/>
  <c r="X33" i="5"/>
  <c r="AA32" i="5"/>
  <c r="AJ31" i="5"/>
  <c r="AJ29" i="5"/>
  <c r="AD29" i="5"/>
  <c r="X29" i="5"/>
  <c r="U28" i="5"/>
  <c r="AJ27" i="5"/>
  <c r="O26" i="5"/>
  <c r="AD25" i="5"/>
  <c r="O24" i="5"/>
  <c r="AJ23" i="5"/>
  <c r="AD23" i="5"/>
  <c r="F23" i="5"/>
  <c r="X21" i="5"/>
  <c r="U20" i="5"/>
  <c r="O20" i="5"/>
  <c r="R19" i="5"/>
  <c r="L19" i="5"/>
  <c r="U18" i="5"/>
  <c r="AJ17" i="5"/>
  <c r="AD17" i="5"/>
  <c r="X17" i="5"/>
  <c r="AG16" i="5"/>
  <c r="O16" i="5"/>
  <c r="AD15" i="5"/>
  <c r="L15" i="5"/>
  <c r="F15" i="5"/>
  <c r="U14" i="5"/>
  <c r="I14" i="5"/>
  <c r="AD13" i="5"/>
  <c r="U10" i="5"/>
  <c r="O10" i="5"/>
  <c r="C225" i="4"/>
  <c r="L176" i="3"/>
  <c r="L179" i="3"/>
  <c r="H168" i="3"/>
  <c r="C224" i="5"/>
  <c r="C248" i="4"/>
  <c r="F28" i="5"/>
  <c r="I27" i="5"/>
  <c r="C221" i="4"/>
  <c r="AE227" i="5"/>
  <c r="AE226" i="5"/>
  <c r="J202" i="3"/>
  <c r="J189" i="3"/>
  <c r="K189" i="3"/>
  <c r="L189" i="3"/>
  <c r="C216" i="4"/>
  <c r="J184" i="3"/>
  <c r="C236" i="4"/>
  <c r="C36" i="5"/>
  <c r="R28" i="5"/>
  <c r="AB227" i="5"/>
  <c r="AB226" i="5"/>
  <c r="P226" i="5"/>
  <c r="D227" i="5"/>
  <c r="J188" i="3"/>
  <c r="J183" i="3"/>
  <c r="J182" i="3"/>
  <c r="K182" i="3"/>
  <c r="J175" i="3"/>
  <c r="AD39" i="5"/>
  <c r="X24" i="5"/>
  <c r="AG23" i="5"/>
  <c r="X22" i="5"/>
  <c r="AJ20" i="5"/>
  <c r="X20" i="5"/>
  <c r="L20" i="5"/>
  <c r="L18" i="5"/>
  <c r="F16" i="5"/>
  <c r="AA15" i="5"/>
  <c r="I15" i="5"/>
  <c r="AD14" i="5"/>
  <c r="R14" i="5"/>
  <c r="F14" i="5"/>
  <c r="O13" i="5"/>
  <c r="L12" i="5"/>
  <c r="O11" i="5"/>
  <c r="F10" i="5"/>
  <c r="R45" i="5"/>
  <c r="L43" i="5"/>
  <c r="AD41" i="5"/>
  <c r="X40" i="5"/>
  <c r="F39" i="5"/>
  <c r="AA38" i="5"/>
  <c r="X37" i="5"/>
  <c r="U25" i="5"/>
  <c r="I25" i="5"/>
  <c r="AD24" i="5"/>
  <c r="F24" i="5"/>
  <c r="F22" i="5"/>
  <c r="F20" i="5"/>
  <c r="O19" i="5"/>
  <c r="AJ18" i="5"/>
  <c r="AD16" i="5"/>
  <c r="AG13" i="5"/>
  <c r="I13" i="5"/>
  <c r="AA41" i="5"/>
  <c r="AD38" i="5"/>
  <c r="J147" i="3"/>
  <c r="AG35" i="5"/>
  <c r="AD32" i="5"/>
  <c r="AA31" i="5"/>
  <c r="C17" i="5"/>
  <c r="F41" i="5"/>
  <c r="O38" i="5"/>
  <c r="AD9" i="5"/>
  <c r="AA35" i="5"/>
  <c r="AJ32" i="5"/>
  <c r="AG31" i="5"/>
  <c r="C30" i="5"/>
  <c r="O43" i="5"/>
  <c r="AD42" i="5"/>
  <c r="U41" i="5"/>
  <c r="I40" i="5"/>
  <c r="I39" i="5"/>
  <c r="F38" i="5"/>
  <c r="C35" i="5"/>
  <c r="AD28" i="5"/>
  <c r="AJ26" i="5"/>
  <c r="AG17" i="5"/>
  <c r="AJ14" i="5"/>
  <c r="X14" i="5"/>
  <c r="AG9" i="5"/>
  <c r="AA42" i="5"/>
  <c r="B32" i="5"/>
  <c r="B31" i="5"/>
  <c r="C27" i="5"/>
  <c r="X25" i="5"/>
  <c r="AA18" i="5"/>
  <c r="AA10" i="5"/>
  <c r="B46" i="5"/>
  <c r="C33" i="5"/>
  <c r="AD37" i="5"/>
  <c r="C28" i="5"/>
  <c r="C32" i="5"/>
  <c r="AG32" i="5"/>
  <c r="AD19" i="5"/>
  <c r="AA33" i="5"/>
  <c r="C26" i="5"/>
  <c r="AA28" i="5"/>
  <c r="C31" i="5"/>
  <c r="C20" i="5"/>
  <c r="AA23" i="5"/>
  <c r="AA21" i="5"/>
  <c r="AA17" i="5"/>
  <c r="AA106" i="5"/>
  <c r="C15" i="5"/>
  <c r="B33" i="5"/>
  <c r="B14" i="5"/>
  <c r="X106" i="5"/>
  <c r="C42" i="5"/>
  <c r="T47" i="5"/>
  <c r="C14" i="5"/>
  <c r="B17" i="5"/>
  <c r="O40" i="5"/>
  <c r="B42" i="5"/>
  <c r="O106" i="5"/>
  <c r="L14" i="5"/>
  <c r="C38" i="5"/>
  <c r="C44" i="5"/>
  <c r="B38" i="5"/>
  <c r="L106" i="5"/>
  <c r="C23" i="5"/>
  <c r="C40" i="5"/>
  <c r="B43" i="5"/>
  <c r="B44" i="5"/>
  <c r="J97" i="3"/>
  <c r="D77" i="1"/>
  <c r="I74" i="1"/>
  <c r="C74" i="1"/>
  <c r="O9" i="5"/>
  <c r="I106" i="5"/>
  <c r="M360" i="3"/>
  <c r="F378" i="2"/>
  <c r="F338" i="2"/>
  <c r="F181" i="2"/>
  <c r="J580" i="3"/>
  <c r="C704" i="4"/>
  <c r="C706" i="4"/>
  <c r="C630" i="4"/>
  <c r="C623" i="4"/>
  <c r="J478" i="3"/>
  <c r="K478" i="3"/>
  <c r="K457" i="3"/>
  <c r="L457" i="3"/>
  <c r="Y518" i="5"/>
  <c r="C495" i="4"/>
  <c r="C494" i="4"/>
  <c r="C499" i="4"/>
  <c r="C493" i="4"/>
  <c r="M11" i="9"/>
  <c r="C487" i="4"/>
  <c r="C506" i="4"/>
  <c r="C488" i="4"/>
  <c r="C519" i="4"/>
  <c r="K322" i="3"/>
  <c r="L322" i="3"/>
  <c r="C251" i="2"/>
  <c r="D251" i="2"/>
  <c r="E251" i="2"/>
  <c r="L337" i="3"/>
  <c r="C352" i="4"/>
  <c r="C381" i="4"/>
  <c r="L234" i="3"/>
  <c r="C293" i="4"/>
  <c r="C288" i="4"/>
  <c r="J285" i="5"/>
  <c r="K222" i="3"/>
  <c r="L222" i="3"/>
  <c r="C292" i="4"/>
  <c r="B286" i="5"/>
  <c r="B285" i="5"/>
  <c r="C224" i="4"/>
  <c r="C217" i="4"/>
  <c r="K202" i="3"/>
  <c r="L202" i="3"/>
  <c r="L182" i="3"/>
  <c r="C247" i="4"/>
  <c r="K187" i="3"/>
  <c r="L187" i="3"/>
  <c r="K188" i="3"/>
  <c r="L188" i="3"/>
  <c r="K184" i="3"/>
  <c r="L184" i="3"/>
  <c r="D226" i="5"/>
  <c r="M287" i="5"/>
  <c r="C857" i="4"/>
  <c r="P857" i="4"/>
  <c r="C720" i="4"/>
  <c r="K541" i="3"/>
  <c r="L541" i="3"/>
  <c r="C855" i="4"/>
  <c r="P855" i="4"/>
  <c r="C317" i="4"/>
  <c r="C498" i="4"/>
  <c r="K273" i="3"/>
  <c r="L273" i="3"/>
  <c r="C700" i="4"/>
  <c r="J493" i="3"/>
  <c r="K493" i="3"/>
  <c r="L493" i="3"/>
  <c r="L458" i="3"/>
  <c r="J451" i="3"/>
  <c r="K451" i="3"/>
  <c r="L504" i="3"/>
  <c r="C500" i="4"/>
  <c r="J560" i="3"/>
  <c r="C416" i="2"/>
  <c r="D416" i="2"/>
  <c r="E416" i="2"/>
  <c r="C588" i="4"/>
  <c r="C240" i="4"/>
  <c r="C443" i="4"/>
  <c r="K485" i="3"/>
  <c r="L485" i="3"/>
  <c r="J386" i="3"/>
  <c r="K386" i="3"/>
  <c r="L386" i="3"/>
  <c r="K186" i="3"/>
  <c r="L186" i="3"/>
  <c r="C214" i="4"/>
  <c r="C492" i="4"/>
  <c r="C503" i="4"/>
  <c r="K175" i="3"/>
  <c r="L175" i="3"/>
  <c r="K183" i="3"/>
  <c r="L183" i="3"/>
  <c r="K224" i="3"/>
  <c r="L224" i="3"/>
  <c r="H308" i="3"/>
  <c r="C293" i="2"/>
  <c r="D293" i="2"/>
  <c r="E293" i="2"/>
  <c r="C313" i="4"/>
  <c r="C793" i="4"/>
  <c r="C841" i="4"/>
  <c r="P841" i="4"/>
  <c r="C652" i="4"/>
  <c r="M20" i="9"/>
  <c r="C175" i="2"/>
  <c r="D175" i="2"/>
  <c r="E175" i="2"/>
  <c r="J281" i="3"/>
  <c r="K281" i="3"/>
  <c r="L281" i="3"/>
  <c r="G256" i="3"/>
  <c r="C327" i="2"/>
  <c r="D327" i="2"/>
  <c r="E327" i="2"/>
  <c r="C484" i="2"/>
  <c r="C826" i="4"/>
  <c r="C437" i="4"/>
  <c r="C628" i="4"/>
  <c r="C409" i="2"/>
  <c r="D409" i="2"/>
  <c r="E409" i="2"/>
  <c r="C520" i="4"/>
  <c r="J542" i="3"/>
  <c r="K542" i="3"/>
  <c r="L542" i="3"/>
  <c r="J510" i="3"/>
  <c r="K510" i="3"/>
  <c r="L510" i="3"/>
  <c r="J387" i="3"/>
  <c r="C651" i="4"/>
  <c r="C767" i="4"/>
  <c r="C559" i="4"/>
  <c r="J643" i="3"/>
  <c r="K643" i="3"/>
  <c r="L643" i="3"/>
  <c r="C830" i="4"/>
  <c r="P830" i="4"/>
  <c r="C507" i="4"/>
  <c r="C703" i="4"/>
  <c r="C368" i="4"/>
  <c r="H516" i="3"/>
  <c r="C843" i="4"/>
  <c r="C833" i="4"/>
  <c r="P833" i="4"/>
  <c r="C792" i="4"/>
  <c r="C726" i="4"/>
  <c r="C411" i="2"/>
  <c r="D411" i="2"/>
  <c r="E411" i="2"/>
  <c r="C640" i="4"/>
  <c r="C436" i="4"/>
  <c r="C385" i="4"/>
  <c r="C379" i="4"/>
  <c r="C366" i="4"/>
  <c r="C301" i="4"/>
  <c r="C299" i="4"/>
  <c r="C174" i="2"/>
  <c r="C169" i="2"/>
  <c r="C243" i="4"/>
  <c r="C242" i="4"/>
  <c r="C136" i="2"/>
  <c r="D136" i="2"/>
  <c r="E136" i="2"/>
  <c r="C130" i="2"/>
  <c r="D130" i="2"/>
  <c r="E130" i="2"/>
  <c r="J513" i="3"/>
  <c r="K513" i="3"/>
  <c r="L513" i="3"/>
  <c r="J505" i="3"/>
  <c r="K505" i="3"/>
  <c r="L505" i="3"/>
  <c r="J661" i="3"/>
  <c r="J459" i="3"/>
  <c r="K459" i="3"/>
  <c r="L459" i="3"/>
  <c r="J449" i="3"/>
  <c r="K449" i="3"/>
  <c r="L449" i="3"/>
  <c r="J444" i="3"/>
  <c r="J441" i="3"/>
  <c r="K441" i="3"/>
  <c r="L441" i="3"/>
  <c r="J439" i="3"/>
  <c r="H360" i="3"/>
  <c r="C170" i="2"/>
  <c r="C296" i="2"/>
  <c r="D296" i="2"/>
  <c r="E296" i="2"/>
  <c r="C789" i="4"/>
  <c r="C711" i="4"/>
  <c r="C646" i="4"/>
  <c r="C627" i="4"/>
  <c r="C454" i="4"/>
  <c r="C450" i="4"/>
  <c r="C448" i="4"/>
  <c r="C441" i="4"/>
  <c r="C380" i="4"/>
  <c r="C284" i="4"/>
  <c r="C245" i="4"/>
  <c r="C233" i="4"/>
  <c r="C226" i="4"/>
  <c r="C219" i="4"/>
  <c r="J515" i="3"/>
  <c r="K515" i="3"/>
  <c r="L515" i="3"/>
  <c r="J503" i="3"/>
  <c r="K503" i="3"/>
  <c r="L503" i="3"/>
  <c r="J351" i="3"/>
  <c r="J346" i="3"/>
  <c r="K346" i="3"/>
  <c r="L346" i="3"/>
  <c r="J336" i="3"/>
  <c r="K336" i="3"/>
  <c r="L336" i="3"/>
  <c r="J279" i="3"/>
  <c r="J644" i="3"/>
  <c r="K644" i="3"/>
  <c r="L644" i="3"/>
  <c r="J635" i="3"/>
  <c r="K635" i="3"/>
  <c r="L635" i="3"/>
  <c r="J586" i="3"/>
  <c r="J544" i="3"/>
  <c r="K544" i="3"/>
  <c r="J486" i="3"/>
  <c r="K486" i="3"/>
  <c r="L486" i="3"/>
  <c r="J378" i="3"/>
  <c r="J250" i="3"/>
  <c r="K250" i="3"/>
  <c r="L250" i="3"/>
  <c r="J226" i="3"/>
  <c r="J180" i="3"/>
  <c r="K180" i="3"/>
  <c r="L180" i="3"/>
  <c r="C294" i="4"/>
  <c r="C512" i="4"/>
  <c r="C577" i="4"/>
  <c r="C295" i="2"/>
  <c r="D295" i="2"/>
  <c r="E295" i="2"/>
  <c r="J602" i="3"/>
  <c r="K602" i="3"/>
  <c r="J291" i="3"/>
  <c r="J198" i="3"/>
  <c r="K198" i="3"/>
  <c r="L198" i="3"/>
  <c r="J146" i="3"/>
  <c r="K146" i="3"/>
  <c r="L146" i="3"/>
  <c r="J663" i="3"/>
  <c r="J607" i="3"/>
  <c r="J562" i="3"/>
  <c r="J488" i="3"/>
  <c r="K488" i="3"/>
  <c r="L488" i="3"/>
  <c r="J460" i="3"/>
  <c r="K460" i="3"/>
  <c r="L460" i="3"/>
  <c r="J443" i="3"/>
  <c r="J436" i="3"/>
  <c r="K436" i="3"/>
  <c r="L436" i="3"/>
  <c r="J389" i="3"/>
  <c r="K389" i="3"/>
  <c r="L389" i="3"/>
  <c r="J384" i="3"/>
  <c r="J382" i="3"/>
  <c r="J376" i="3"/>
  <c r="J238" i="3"/>
  <c r="K238" i="3"/>
  <c r="J230" i="3"/>
  <c r="K230" i="3"/>
  <c r="L230" i="3"/>
  <c r="C632" i="4"/>
  <c r="C450" i="2"/>
  <c r="C502" i="4"/>
  <c r="K607" i="3"/>
  <c r="L607" i="3"/>
  <c r="C310" i="4"/>
  <c r="C842" i="4"/>
  <c r="P842" i="4"/>
  <c r="C288" i="2"/>
  <c r="K586" i="3"/>
  <c r="L586" i="3"/>
  <c r="K279" i="3"/>
  <c r="L279" i="3"/>
  <c r="C314" i="4"/>
  <c r="C384" i="4"/>
  <c r="C406" i="2"/>
  <c r="D406" i="2"/>
  <c r="E406" i="2"/>
  <c r="C702" i="4"/>
  <c r="C714" i="4"/>
  <c r="C769" i="4"/>
  <c r="C483" i="2"/>
  <c r="C851" i="4"/>
  <c r="P851" i="4"/>
  <c r="C861" i="4"/>
  <c r="P861" i="4"/>
  <c r="C854" i="4"/>
  <c r="P854" i="4"/>
  <c r="C766" i="4"/>
  <c r="C360" i="4"/>
  <c r="K661" i="3"/>
  <c r="L661" i="3"/>
  <c r="C244" i="4"/>
  <c r="C178" i="2"/>
  <c r="C304" i="4"/>
  <c r="C253" i="2"/>
  <c r="D253" i="2"/>
  <c r="E253" i="2"/>
  <c r="C435" i="4"/>
  <c r="C439" i="4"/>
  <c r="C377" i="2"/>
  <c r="C376" i="2"/>
  <c r="D376" i="2"/>
  <c r="E376" i="2"/>
  <c r="C647" i="4"/>
  <c r="C708" i="4"/>
  <c r="Q29" i="9"/>
  <c r="C791" i="4"/>
  <c r="C212" i="2"/>
  <c r="D212" i="2"/>
  <c r="E212" i="2"/>
  <c r="C555" i="4"/>
  <c r="C563" i="4"/>
  <c r="C413" i="2"/>
  <c r="D413" i="2"/>
  <c r="E413" i="2"/>
  <c r="C488" i="2"/>
  <c r="D488" i="2"/>
  <c r="E488" i="2"/>
  <c r="C715" i="4"/>
  <c r="C348" i="4"/>
  <c r="C336" i="2"/>
  <c r="D336" i="2"/>
  <c r="E336" i="2"/>
  <c r="C285" i="4"/>
  <c r="C719" i="4"/>
  <c r="C494" i="2"/>
  <c r="D494" i="2"/>
  <c r="E494" i="2"/>
  <c r="L451" i="3"/>
  <c r="L584" i="3"/>
  <c r="C417" i="4"/>
  <c r="C717" i="4"/>
  <c r="C644" i="4"/>
  <c r="C491" i="4"/>
  <c r="K562" i="3"/>
  <c r="L562" i="3"/>
  <c r="K654" i="3"/>
  <c r="L654" i="3"/>
  <c r="K291" i="3"/>
  <c r="L291" i="3"/>
  <c r="C859" i="4"/>
  <c r="P859" i="4"/>
  <c r="C334" i="2"/>
  <c r="C508" i="4"/>
  <c r="C649" i="4"/>
  <c r="C521" i="4"/>
  <c r="C249" i="4"/>
  <c r="K226" i="3"/>
  <c r="L226" i="3"/>
  <c r="L544" i="3"/>
  <c r="K351" i="3"/>
  <c r="L351" i="3"/>
  <c r="C246" i="4"/>
  <c r="C359" i="4"/>
  <c r="C255" i="2"/>
  <c r="D255" i="2"/>
  <c r="E255" i="2"/>
  <c r="C438" i="4"/>
  <c r="C447" i="4"/>
  <c r="C578" i="4"/>
  <c r="C655" i="4"/>
  <c r="Q37" i="9"/>
  <c r="C831" i="4"/>
  <c r="P831" i="4"/>
  <c r="C847" i="4"/>
  <c r="P847" i="4"/>
  <c r="C429" i="4"/>
  <c r="D170" i="2"/>
  <c r="E170" i="2"/>
  <c r="C862" i="4"/>
  <c r="P862" i="4"/>
  <c r="C838" i="4"/>
  <c r="P838" i="4"/>
  <c r="C713" i="4"/>
  <c r="K439" i="3"/>
  <c r="L439" i="3"/>
  <c r="C133" i="2"/>
  <c r="D133" i="2"/>
  <c r="E133" i="2"/>
  <c r="C239" i="4"/>
  <c r="C281" i="4"/>
  <c r="C176" i="2"/>
  <c r="C297" i="4"/>
  <c r="I28" i="9"/>
  <c r="C298" i="4"/>
  <c r="I34" i="9"/>
  <c r="C367" i="4"/>
  <c r="C249" i="2"/>
  <c r="D249" i="2"/>
  <c r="E249" i="2"/>
  <c r="C256" i="2"/>
  <c r="C252" i="2"/>
  <c r="D252" i="2"/>
  <c r="E252" i="2"/>
  <c r="C434" i="4"/>
  <c r="C554" i="4"/>
  <c r="C642" i="4"/>
  <c r="C650" i="4"/>
  <c r="C724" i="4"/>
  <c r="C455" i="2"/>
  <c r="D455" i="2"/>
  <c r="E455" i="2"/>
  <c r="C768" i="4"/>
  <c r="C489" i="2"/>
  <c r="D489" i="2"/>
  <c r="E489" i="2"/>
  <c r="P843" i="4"/>
  <c r="C371" i="4"/>
  <c r="C405" i="2"/>
  <c r="C701" i="4"/>
  <c r="C629" i="4"/>
  <c r="C257" i="2"/>
  <c r="D257" i="2"/>
  <c r="E257" i="2"/>
  <c r="C335" i="2"/>
  <c r="D335" i="2"/>
  <c r="E335" i="2"/>
  <c r="C564" i="4"/>
  <c r="C369" i="2"/>
  <c r="D369" i="2"/>
  <c r="E369" i="2"/>
  <c r="C132" i="2"/>
  <c r="D132" i="2"/>
  <c r="E132" i="2"/>
  <c r="K387" i="3"/>
  <c r="L387" i="3"/>
  <c r="C522" i="4"/>
  <c r="C513" i="4"/>
  <c r="C569" i="4"/>
  <c r="C355" i="4"/>
  <c r="C553" i="4"/>
  <c r="C330" i="2"/>
  <c r="D330" i="2"/>
  <c r="E330" i="2"/>
  <c r="M15" i="9"/>
  <c r="C212" i="4"/>
  <c r="K560" i="3"/>
  <c r="L560" i="3"/>
  <c r="C248" i="2"/>
  <c r="D256" i="2"/>
  <c r="E256" i="2"/>
  <c r="D334" i="2"/>
  <c r="E334" i="2"/>
  <c r="D486" i="2"/>
  <c r="E486" i="2"/>
  <c r="D178" i="2"/>
  <c r="E178" i="2"/>
  <c r="D174" i="2"/>
  <c r="E174" i="2"/>
  <c r="D176" i="2"/>
  <c r="E176" i="2"/>
  <c r="D484" i="2"/>
  <c r="E484" i="2"/>
  <c r="D169" i="2"/>
  <c r="E169" i="2"/>
  <c r="C171" i="2"/>
  <c r="D171" i="2"/>
  <c r="E171" i="2"/>
  <c r="J93" i="3"/>
  <c r="J76" i="3"/>
  <c r="S285" i="5"/>
  <c r="S287" i="5"/>
  <c r="C691" i="4"/>
  <c r="C580" i="4"/>
  <c r="C562" i="4"/>
  <c r="G168" i="3"/>
  <c r="B224" i="5"/>
  <c r="B227" i="5"/>
  <c r="K663" i="3"/>
  <c r="L663" i="3"/>
  <c r="L602" i="3"/>
  <c r="C839" i="4"/>
  <c r="P839" i="4"/>
  <c r="C177" i="2"/>
  <c r="D177" i="2"/>
  <c r="E177" i="2"/>
  <c r="C452" i="2"/>
  <c r="D452" i="2"/>
  <c r="E452" i="2"/>
  <c r="AJ224" i="5"/>
  <c r="C758" i="4"/>
  <c r="C307" i="4"/>
  <c r="C414" i="2"/>
  <c r="D414" i="2"/>
  <c r="E414" i="2"/>
  <c r="L238" i="3"/>
  <c r="P287" i="5"/>
  <c r="Y287" i="5"/>
  <c r="G287" i="5"/>
  <c r="D287" i="5"/>
  <c r="B287" i="5"/>
  <c r="AH287" i="5"/>
  <c r="AE287" i="5"/>
  <c r="AB287" i="5"/>
  <c r="V287" i="5"/>
  <c r="K239" i="3"/>
  <c r="L239" i="3"/>
  <c r="C291" i="4"/>
  <c r="C300" i="4"/>
  <c r="C179" i="2"/>
  <c r="C493" i="2"/>
  <c r="D493" i="2"/>
  <c r="E493" i="2"/>
  <c r="C510" i="4"/>
  <c r="C641" i="4"/>
  <c r="M18" i="9"/>
  <c r="C561" i="4"/>
  <c r="C364" i="4"/>
  <c r="C423" i="4"/>
  <c r="C576" i="4"/>
  <c r="C489" i="4"/>
  <c r="K587" i="3"/>
  <c r="L587" i="3"/>
  <c r="C850" i="4"/>
  <c r="P850" i="4"/>
  <c r="C634" i="4"/>
  <c r="C374" i="2"/>
  <c r="D374" i="2"/>
  <c r="E374" i="2"/>
  <c r="C624" i="4"/>
  <c r="C241" i="4"/>
  <c r="K276" i="3"/>
  <c r="L276" i="3"/>
  <c r="C835" i="4"/>
  <c r="P835" i="4"/>
  <c r="C832" i="4"/>
  <c r="P832" i="4"/>
  <c r="C709" i="4"/>
  <c r="F293" i="2"/>
  <c r="F294" i="2"/>
  <c r="F287" i="2"/>
  <c r="F53" i="2"/>
  <c r="F58" i="2"/>
  <c r="F52" i="2"/>
  <c r="F56" i="2"/>
  <c r="F49" i="2"/>
  <c r="F59" i="2"/>
  <c r="F60" i="2"/>
  <c r="F54" i="2"/>
  <c r="F57" i="2"/>
  <c r="F61" i="2"/>
  <c r="F55" i="2"/>
  <c r="F50" i="2"/>
  <c r="F516" i="3"/>
  <c r="C786" i="4"/>
  <c r="H256" i="3"/>
  <c r="C653" i="4"/>
  <c r="C589" i="4"/>
  <c r="L383" i="3"/>
  <c r="K300" i="3"/>
  <c r="L300" i="3"/>
  <c r="P754" i="5"/>
  <c r="P753" i="5"/>
  <c r="G666" i="3"/>
  <c r="B751" i="5"/>
  <c r="M45" i="9"/>
  <c r="C258" i="2"/>
  <c r="C788" i="4"/>
  <c r="C449" i="2"/>
  <c r="D449" i="2"/>
  <c r="E449" i="2"/>
  <c r="C696" i="4"/>
  <c r="C849" i="4"/>
  <c r="P849" i="4"/>
  <c r="C836" i="4"/>
  <c r="P836" i="4"/>
  <c r="C695" i="4"/>
  <c r="C294" i="2"/>
  <c r="C427" i="4"/>
  <c r="C375" i="4"/>
  <c r="C209" i="2"/>
  <c r="D209" i="2"/>
  <c r="E209" i="2"/>
  <c r="C172" i="2"/>
  <c r="C238" i="4"/>
  <c r="C231" i="4"/>
  <c r="C139" i="2"/>
  <c r="D139" i="2"/>
  <c r="E139" i="2"/>
  <c r="C363" i="4"/>
  <c r="AH694" i="5"/>
  <c r="V694" i="5"/>
  <c r="C763" i="4"/>
  <c r="C557" i="4"/>
  <c r="J519" i="5"/>
  <c r="G463" i="3"/>
  <c r="J463" i="3"/>
  <c r="K463" i="3"/>
  <c r="L463" i="3"/>
  <c r="B516" i="5"/>
  <c r="H392" i="3"/>
  <c r="C458" i="5"/>
  <c r="J287" i="5"/>
  <c r="F256" i="2"/>
  <c r="J642" i="3"/>
  <c r="F484" i="2"/>
  <c r="F249" i="2"/>
  <c r="J656" i="3"/>
  <c r="J645" i="3"/>
  <c r="H412" i="3"/>
  <c r="C721" i="4"/>
  <c r="C452" i="4"/>
  <c r="F618" i="3"/>
  <c r="F256" i="3"/>
  <c r="J650" i="3"/>
  <c r="K650" i="3"/>
  <c r="L650" i="3"/>
  <c r="J641" i="3"/>
  <c r="G323" i="3"/>
  <c r="J323" i="3"/>
  <c r="B401" i="5"/>
  <c r="J506" i="3"/>
  <c r="J285" i="3"/>
  <c r="K285" i="3"/>
  <c r="L285" i="3"/>
  <c r="AE695" i="5"/>
  <c r="J354" i="3"/>
  <c r="J307" i="3"/>
  <c r="J236" i="3"/>
  <c r="K236" i="3"/>
  <c r="L236" i="3"/>
  <c r="V226" i="5"/>
  <c r="J193" i="3"/>
  <c r="K193" i="3"/>
  <c r="L193" i="3"/>
  <c r="J499" i="3"/>
  <c r="K499" i="3"/>
  <c r="J254" i="3"/>
  <c r="J659" i="3"/>
  <c r="K659" i="3"/>
  <c r="L659" i="3"/>
  <c r="J639" i="3"/>
  <c r="S577" i="5"/>
  <c r="J483" i="3"/>
  <c r="AB519" i="5"/>
  <c r="J433" i="3"/>
  <c r="K433" i="3"/>
  <c r="J399" i="3"/>
  <c r="J390" i="3"/>
  <c r="M344" i="5"/>
  <c r="J303" i="3"/>
  <c r="K303" i="3"/>
  <c r="L303" i="3"/>
  <c r="K199" i="3"/>
  <c r="L199" i="3"/>
  <c r="J181" i="3"/>
  <c r="J167" i="3"/>
  <c r="K167" i="3"/>
  <c r="L167" i="3"/>
  <c r="J609" i="3"/>
  <c r="K609" i="3"/>
  <c r="J479" i="3"/>
  <c r="K479" i="3"/>
  <c r="L479" i="3"/>
  <c r="J325" i="3"/>
  <c r="J249" i="3"/>
  <c r="K231" i="3"/>
  <c r="L231" i="3"/>
  <c r="J125" i="3"/>
  <c r="V754" i="5"/>
  <c r="J754" i="5"/>
  <c r="J753" i="5"/>
  <c r="S695" i="5"/>
  <c r="J616" i="3"/>
  <c r="K616" i="3"/>
  <c r="L616" i="3"/>
  <c r="J614" i="3"/>
  <c r="K614" i="3"/>
  <c r="L614" i="3"/>
  <c r="J537" i="3"/>
  <c r="K537" i="3"/>
  <c r="L537" i="3"/>
  <c r="J455" i="3"/>
  <c r="K455" i="3"/>
  <c r="L455" i="3"/>
  <c r="J350" i="3"/>
  <c r="J326" i="3"/>
  <c r="K326" i="3"/>
  <c r="L326" i="3"/>
  <c r="J243" i="3"/>
  <c r="K243" i="3"/>
  <c r="J227" i="3"/>
  <c r="J145" i="3"/>
  <c r="J377" i="3"/>
  <c r="K377" i="3"/>
  <c r="L377" i="3"/>
  <c r="J203" i="3"/>
  <c r="J201" i="3"/>
  <c r="K201" i="3"/>
  <c r="L201" i="3"/>
  <c r="J173" i="3"/>
  <c r="J576" i="5"/>
  <c r="J396" i="3"/>
  <c r="J392" i="3"/>
  <c r="K392" i="3"/>
  <c r="L392" i="3"/>
  <c r="M404" i="5"/>
  <c r="D344" i="5"/>
  <c r="D343" i="5"/>
  <c r="J223" i="3"/>
  <c r="G226" i="5"/>
  <c r="J151" i="3"/>
  <c r="J394" i="3"/>
  <c r="AE403" i="5"/>
  <c r="Y403" i="5"/>
  <c r="J174" i="3"/>
  <c r="K174" i="3"/>
  <c r="L174" i="3"/>
  <c r="K394" i="3"/>
  <c r="L394" i="3"/>
  <c r="K223" i="3"/>
  <c r="L223" i="3"/>
  <c r="K249" i="3"/>
  <c r="L249" i="3"/>
  <c r="C431" i="4"/>
  <c r="K506" i="3"/>
  <c r="L506" i="3"/>
  <c r="K645" i="3"/>
  <c r="L645" i="3"/>
  <c r="C290" i="4"/>
  <c r="C303" i="4"/>
  <c r="C643" i="4"/>
  <c r="C408" i="2"/>
  <c r="D408" i="2"/>
  <c r="E408" i="2"/>
  <c r="G464" i="3"/>
  <c r="C351" i="4"/>
  <c r="C370" i="2"/>
  <c r="D370" i="2"/>
  <c r="E370" i="2"/>
  <c r="C290" i="2"/>
  <c r="D290" i="2"/>
  <c r="E290" i="2"/>
  <c r="M497" i="3"/>
  <c r="M478" i="3"/>
  <c r="M516" i="3"/>
  <c r="M495" i="3"/>
  <c r="M484" i="3"/>
  <c r="M491" i="3"/>
  <c r="M489" i="3"/>
  <c r="M481" i="3"/>
  <c r="M508" i="3"/>
  <c r="C326" i="2"/>
  <c r="C328" i="2"/>
  <c r="D328" i="2"/>
  <c r="E328" i="2"/>
  <c r="C777" i="4"/>
  <c r="M403" i="5"/>
  <c r="C289" i="4"/>
  <c r="K173" i="3"/>
  <c r="L173" i="3"/>
  <c r="C291" i="2"/>
  <c r="D291" i="2"/>
  <c r="E291" i="2"/>
  <c r="L243" i="3"/>
  <c r="K350" i="3"/>
  <c r="L350" i="3"/>
  <c r="C311" i="4"/>
  <c r="C501" i="4"/>
  <c r="K181" i="3"/>
  <c r="L181" i="3"/>
  <c r="K483" i="3"/>
  <c r="L483" i="3"/>
  <c r="K254" i="3"/>
  <c r="L254" i="3"/>
  <c r="M244" i="3"/>
  <c r="M228" i="3"/>
  <c r="M229" i="3"/>
  <c r="M248" i="3"/>
  <c r="M223" i="3"/>
  <c r="M233" i="3"/>
  <c r="M232" i="3"/>
  <c r="M242" i="3"/>
  <c r="M251" i="3"/>
  <c r="M218" i="3"/>
  <c r="M256" i="3"/>
  <c r="C582" i="4"/>
  <c r="C759" i="4"/>
  <c r="C844" i="4"/>
  <c r="P844" i="4"/>
  <c r="F413" i="2"/>
  <c r="F409" i="2"/>
  <c r="C331" i="2"/>
  <c r="D331" i="2"/>
  <c r="E331" i="2"/>
  <c r="C366" i="2"/>
  <c r="D366" i="2"/>
  <c r="E366" i="2"/>
  <c r="C514" i="4"/>
  <c r="C302" i="4"/>
  <c r="C424" i="4"/>
  <c r="C626" i="4"/>
  <c r="C707" i="4"/>
  <c r="C213" i="2"/>
  <c r="C451" i="4"/>
  <c r="C415" i="2"/>
  <c r="D415" i="2"/>
  <c r="E415" i="2"/>
  <c r="C770" i="4"/>
  <c r="C227" i="4"/>
  <c r="C358" i="4"/>
  <c r="C374" i="4"/>
  <c r="C774" i="4"/>
  <c r="C863" i="4"/>
  <c r="P863" i="4"/>
  <c r="C228" i="4"/>
  <c r="C230" i="4"/>
  <c r="C354" i="4"/>
  <c r="D294" i="2"/>
  <c r="E294" i="2"/>
  <c r="C710" i="4"/>
  <c r="C280" i="4"/>
  <c r="C412" i="2"/>
  <c r="D412" i="2"/>
  <c r="E412" i="2"/>
  <c r="C718" i="4"/>
  <c r="D179" i="2"/>
  <c r="E179" i="2"/>
  <c r="M9" i="9"/>
  <c r="C579" i="4"/>
  <c r="C771" i="4"/>
  <c r="J168" i="3"/>
  <c r="K168" i="3"/>
  <c r="L168" i="3"/>
  <c r="M503" i="3"/>
  <c r="M612" i="3"/>
  <c r="C292" i="2"/>
  <c r="D292" i="2"/>
  <c r="E292" i="2"/>
  <c r="S576" i="5"/>
  <c r="C337" i="2"/>
  <c r="D337" i="2"/>
  <c r="E337" i="2"/>
  <c r="C229" i="4"/>
  <c r="C725" i="4"/>
  <c r="C497" i="4"/>
  <c r="C486" i="4"/>
  <c r="K227" i="3"/>
  <c r="L227" i="3"/>
  <c r="C286" i="4"/>
  <c r="C827" i="4"/>
  <c r="P827" i="4"/>
  <c r="AB518" i="5"/>
  <c r="K354" i="3"/>
  <c r="L354" i="3"/>
  <c r="C421" i="4"/>
  <c r="C356" i="4"/>
  <c r="C222" i="4"/>
  <c r="C518" i="4"/>
  <c r="C648" i="4"/>
  <c r="C295" i="4"/>
  <c r="C350" i="4"/>
  <c r="C566" i="4"/>
  <c r="C694" i="4"/>
  <c r="C848" i="4"/>
  <c r="P848" i="4"/>
  <c r="Q43" i="9"/>
  <c r="C722" i="4"/>
  <c r="C135" i="2"/>
  <c r="D135" i="2"/>
  <c r="E135" i="2"/>
  <c r="C234" i="4"/>
  <c r="C357" i="4"/>
  <c r="C639" i="4"/>
  <c r="C773" i="4"/>
  <c r="C134" i="2"/>
  <c r="D134" i="2"/>
  <c r="E134" i="2"/>
  <c r="C378" i="4"/>
  <c r="C329" i="2"/>
  <c r="C448" i="2"/>
  <c r="D448" i="2"/>
  <c r="E448" i="2"/>
  <c r="C140" i="2"/>
  <c r="C581" i="4"/>
  <c r="C214" i="2"/>
  <c r="D214" i="2"/>
  <c r="E214" i="2"/>
  <c r="S694" i="5"/>
  <c r="C712" i="4"/>
  <c r="C787" i="4"/>
  <c r="C235" i="4"/>
  <c r="C361" i="4"/>
  <c r="C418" i="4"/>
  <c r="C445" i="2"/>
  <c r="D445" i="2"/>
  <c r="E445" i="2"/>
  <c r="D26" i="8"/>
  <c r="C453" i="4"/>
  <c r="C778" i="4"/>
  <c r="C782" i="4"/>
  <c r="K203" i="3"/>
  <c r="L203" i="3"/>
  <c r="K325" i="3"/>
  <c r="L325" i="3"/>
  <c r="L609" i="3"/>
  <c r="C517" i="4"/>
  <c r="L433" i="3"/>
  <c r="C570" i="4"/>
  <c r="AE694" i="5"/>
  <c r="M598" i="3"/>
  <c r="M617" i="3"/>
  <c r="C795" i="4"/>
  <c r="C840" i="4"/>
  <c r="P840" i="4"/>
  <c r="K642" i="3"/>
  <c r="L642" i="3"/>
  <c r="C215" i="2"/>
  <c r="C658" i="4"/>
  <c r="C716" i="4"/>
  <c r="C692" i="4"/>
  <c r="C232" i="4"/>
  <c r="C353" i="4"/>
  <c r="C382" i="4"/>
  <c r="C420" i="4"/>
  <c r="C837" i="4"/>
  <c r="P837" i="4"/>
  <c r="C349" i="4"/>
  <c r="C846" i="4"/>
  <c r="P846" i="4"/>
  <c r="C375" i="2"/>
  <c r="D375" i="2"/>
  <c r="E375" i="2"/>
  <c r="C785" i="4"/>
  <c r="C410" i="2"/>
  <c r="D410" i="2"/>
  <c r="E410" i="2"/>
  <c r="C698" i="4"/>
  <c r="C333" i="2"/>
  <c r="C453" i="2"/>
  <c r="C776" i="4"/>
  <c r="J518" i="5"/>
  <c r="I8" i="9"/>
  <c r="D213" i="2"/>
  <c r="E213" i="2"/>
  <c r="D329" i="2"/>
  <c r="E329" i="2"/>
  <c r="D258" i="2"/>
  <c r="E258" i="2"/>
  <c r="C417" i="2"/>
  <c r="D417" i="2"/>
  <c r="E417" i="2"/>
  <c r="Q22" i="9"/>
  <c r="C377" i="4"/>
  <c r="K399" i="3"/>
  <c r="L399" i="3"/>
  <c r="L499" i="3"/>
  <c r="J16" i="8"/>
  <c r="C217" i="2"/>
  <c r="C829" i="4"/>
  <c r="P829" i="4"/>
  <c r="C856" i="4"/>
  <c r="P856" i="4"/>
  <c r="C315" i="4"/>
  <c r="C490" i="4"/>
  <c r="C585" i="4"/>
  <c r="M31" i="9"/>
  <c r="C216" i="2"/>
  <c r="D216" i="2"/>
  <c r="C215" i="4"/>
  <c r="M613" i="3"/>
  <c r="C622" i="4"/>
  <c r="C454" i="2"/>
  <c r="D172" i="2"/>
  <c r="E172" i="2"/>
  <c r="C296" i="4"/>
  <c r="C316" i="4"/>
  <c r="C723" i="4"/>
  <c r="C129" i="2"/>
  <c r="Q16" i="9"/>
  <c r="C705" i="4"/>
  <c r="C173" i="2"/>
  <c r="D173" i="2"/>
  <c r="E173" i="2"/>
  <c r="C419" i="4"/>
  <c r="C426" i="4"/>
  <c r="C440" i="4"/>
  <c r="C444" i="4"/>
  <c r="C371" i="2"/>
  <c r="D371" i="2"/>
  <c r="E371" i="2"/>
  <c r="C367" i="2"/>
  <c r="C654" i="4"/>
  <c r="C487" i="2"/>
  <c r="M343" i="5"/>
  <c r="M614" i="3"/>
  <c r="M585" i="3"/>
  <c r="M583" i="3"/>
  <c r="M603" i="3"/>
  <c r="M581" i="3"/>
  <c r="C332" i="2"/>
  <c r="D332" i="2"/>
  <c r="G205" i="3"/>
  <c r="C689" i="4"/>
  <c r="C218" i="2"/>
  <c r="D218" i="2"/>
  <c r="E218" i="2"/>
  <c r="C369" i="4"/>
  <c r="C637" i="4"/>
  <c r="C425" i="4"/>
  <c r="C690" i="4"/>
  <c r="C834" i="4"/>
  <c r="P834" i="4"/>
  <c r="C558" i="4"/>
  <c r="C633" i="4"/>
  <c r="C492" i="2"/>
  <c r="C219" i="2"/>
  <c r="Q18" i="9"/>
  <c r="C697" i="4"/>
  <c r="I19" i="9"/>
  <c r="C305" i="4"/>
  <c r="C490" i="2"/>
  <c r="C21" i="8"/>
  <c r="C287" i="2"/>
  <c r="D287" i="2"/>
  <c r="F448" i="2"/>
  <c r="F444" i="2"/>
  <c r="F447" i="2"/>
  <c r="F456" i="2"/>
  <c r="F445" i="2"/>
  <c r="F454" i="2"/>
  <c r="F450" i="2"/>
  <c r="F92" i="2"/>
  <c r="F93" i="2"/>
  <c r="F89" i="2"/>
  <c r="F91" i="2"/>
  <c r="F95" i="2"/>
  <c r="C828" i="4"/>
  <c r="P828" i="4"/>
  <c r="L596" i="3"/>
  <c r="J583" i="3"/>
  <c r="J552" i="3"/>
  <c r="K552" i="3"/>
  <c r="L552" i="3"/>
  <c r="J489" i="3"/>
  <c r="K461" i="3"/>
  <c r="L461" i="3"/>
  <c r="K393" i="3"/>
  <c r="L393" i="3"/>
  <c r="F248" i="2"/>
  <c r="F250" i="2"/>
  <c r="F262" i="2"/>
  <c r="J636" i="3"/>
  <c r="K636" i="3"/>
  <c r="L636" i="3"/>
  <c r="K556" i="3"/>
  <c r="L556" i="3"/>
  <c r="J536" i="3"/>
  <c r="J480" i="3"/>
  <c r="J454" i="3"/>
  <c r="K454" i="3"/>
  <c r="L454" i="3"/>
  <c r="J453" i="3"/>
  <c r="K453" i="3"/>
  <c r="J438" i="3"/>
  <c r="K438" i="3"/>
  <c r="L438" i="3"/>
  <c r="J402" i="3"/>
  <c r="J401" i="3"/>
  <c r="K401" i="3"/>
  <c r="L401" i="3"/>
  <c r="J388" i="3"/>
  <c r="J385" i="3"/>
  <c r="J380" i="3"/>
  <c r="Y636" i="5"/>
  <c r="G577" i="5"/>
  <c r="J335" i="3"/>
  <c r="J204" i="3"/>
  <c r="K204" i="3"/>
  <c r="L204" i="3"/>
  <c r="J197" i="3"/>
  <c r="K197" i="3"/>
  <c r="J190" i="3"/>
  <c r="J178" i="3"/>
  <c r="K178" i="3"/>
  <c r="J170" i="3"/>
  <c r="K170" i="3"/>
  <c r="L170" i="3"/>
  <c r="J169" i="3"/>
  <c r="K169" i="3"/>
  <c r="AB404" i="5"/>
  <c r="J404" i="5"/>
  <c r="J403" i="5"/>
  <c r="J329" i="3"/>
  <c r="Y344" i="5"/>
  <c r="Y343" i="5"/>
  <c r="J344" i="5"/>
  <c r="J282" i="3"/>
  <c r="AB285" i="5"/>
  <c r="J229" i="3"/>
  <c r="J226" i="5"/>
  <c r="AJ283" i="5"/>
  <c r="C509" i="4"/>
  <c r="K229" i="3"/>
  <c r="L229" i="3"/>
  <c r="K282" i="3"/>
  <c r="L282" i="3"/>
  <c r="L169" i="3"/>
  <c r="L178" i="3"/>
  <c r="L197" i="3"/>
  <c r="K335" i="3"/>
  <c r="L335" i="3"/>
  <c r="L453" i="3"/>
  <c r="I35" i="9"/>
  <c r="C308" i="4"/>
  <c r="K489" i="3"/>
  <c r="L489" i="3"/>
  <c r="F446" i="2"/>
  <c r="F458" i="2"/>
  <c r="E287" i="2"/>
  <c r="D492" i="2"/>
  <c r="E492" i="2"/>
  <c r="E332" i="2"/>
  <c r="D367" i="2"/>
  <c r="E367" i="2"/>
  <c r="C131" i="2"/>
  <c r="D129" i="2"/>
  <c r="E129" i="2"/>
  <c r="D454" i="2"/>
  <c r="E454" i="2"/>
  <c r="E216" i="2"/>
  <c r="K329" i="3"/>
  <c r="L329" i="3"/>
  <c r="K190" i="3"/>
  <c r="L190" i="3"/>
  <c r="J343" i="5"/>
  <c r="K385" i="3"/>
  <c r="L385" i="3"/>
  <c r="K536" i="3"/>
  <c r="L536" i="3"/>
  <c r="Y635" i="5"/>
  <c r="G576" i="5"/>
  <c r="K583" i="3"/>
  <c r="L583" i="3"/>
  <c r="D490" i="2"/>
  <c r="E490" i="2"/>
  <c r="C16" i="8"/>
  <c r="D217" i="2"/>
  <c r="E217" i="2"/>
  <c r="D131" i="2"/>
  <c r="E131" i="2"/>
  <c r="C11" i="5"/>
  <c r="I11" i="5"/>
  <c r="B70" i="5"/>
  <c r="G66" i="3"/>
  <c r="AC106" i="5"/>
  <c r="AB109" i="5"/>
  <c r="J71" i="3"/>
  <c r="K71" i="3"/>
  <c r="L71" i="3"/>
  <c r="C25" i="5"/>
  <c r="AA25" i="5"/>
  <c r="B25" i="5"/>
  <c r="J74" i="3"/>
  <c r="D47" i="5"/>
  <c r="AA13" i="5"/>
  <c r="C13" i="5"/>
  <c r="J109" i="5"/>
  <c r="J108" i="5"/>
  <c r="H47" i="5"/>
  <c r="J68" i="3"/>
  <c r="Z47" i="5"/>
  <c r="J67" i="3"/>
  <c r="K67" i="3"/>
  <c r="L67" i="3"/>
  <c r="AH109" i="5"/>
  <c r="AH108" i="5"/>
  <c r="M109" i="5"/>
  <c r="M108" i="5"/>
  <c r="C9" i="5"/>
  <c r="L9" i="5"/>
  <c r="J64" i="3"/>
  <c r="J75" i="3"/>
  <c r="K75" i="3"/>
  <c r="L75" i="3"/>
  <c r="I22" i="5"/>
  <c r="B22" i="5"/>
  <c r="J73" i="3"/>
  <c r="K73" i="3"/>
  <c r="L73" i="3"/>
  <c r="B18" i="5"/>
  <c r="AE109" i="5"/>
  <c r="AE108" i="5"/>
  <c r="B15" i="5"/>
  <c r="J70" i="3"/>
  <c r="G109" i="5"/>
  <c r="G108" i="5"/>
  <c r="K47" i="5"/>
  <c r="J81" i="3"/>
  <c r="K81" i="3"/>
  <c r="L81" i="3"/>
  <c r="B29" i="5"/>
  <c r="K84" i="3"/>
  <c r="L84" i="3"/>
  <c r="B10" i="5"/>
  <c r="V108" i="5"/>
  <c r="X10" i="5"/>
  <c r="J65" i="3"/>
  <c r="K65" i="3"/>
  <c r="L65" i="3"/>
  <c r="AE47" i="5"/>
  <c r="J91" i="3"/>
  <c r="J95" i="3"/>
  <c r="Y109" i="5"/>
  <c r="P109" i="5"/>
  <c r="B34" i="5"/>
  <c r="J89" i="3"/>
  <c r="K89" i="3"/>
  <c r="L89" i="3"/>
  <c r="AJ106" i="5"/>
  <c r="J72" i="3"/>
  <c r="V47" i="5"/>
  <c r="C106" i="5"/>
  <c r="J90" i="3"/>
  <c r="K90" i="3"/>
  <c r="L90" i="3"/>
  <c r="C105" i="1"/>
  <c r="G73" i="1"/>
  <c r="C53" i="2"/>
  <c r="C99" i="1"/>
  <c r="C100" i="4"/>
  <c r="C85" i="1"/>
  <c r="C95" i="1"/>
  <c r="C96" i="4"/>
  <c r="C102" i="1"/>
  <c r="C84" i="1"/>
  <c r="C85" i="4"/>
  <c r="C82" i="1"/>
  <c r="C86" i="1"/>
  <c r="C87" i="4"/>
  <c r="C78" i="1"/>
  <c r="C79" i="4"/>
  <c r="C91" i="1"/>
  <c r="C88" i="1"/>
  <c r="C110" i="1"/>
  <c r="C100" i="1"/>
  <c r="C101" i="4"/>
  <c r="C94" i="1"/>
  <c r="C95" i="4"/>
  <c r="D76" i="1"/>
  <c r="F106" i="5"/>
  <c r="C97" i="1"/>
  <c r="C98" i="4"/>
  <c r="C25" i="1"/>
  <c r="C103" i="4"/>
  <c r="C92" i="4"/>
  <c r="C76" i="1"/>
  <c r="C111" i="4"/>
  <c r="Y47" i="5"/>
  <c r="AG15" i="5"/>
  <c r="J124" i="3"/>
  <c r="M168" i="5"/>
  <c r="M167" i="5"/>
  <c r="J122" i="3"/>
  <c r="K122" i="3"/>
  <c r="L122" i="3"/>
  <c r="C16" i="5"/>
  <c r="S47" i="5"/>
  <c r="S50" i="5"/>
  <c r="B9" i="5"/>
  <c r="M47" i="5"/>
  <c r="J115" i="3"/>
  <c r="K115" i="3"/>
  <c r="L115" i="3"/>
  <c r="C12" i="5"/>
  <c r="W47" i="5"/>
  <c r="X12" i="5"/>
  <c r="O12" i="5"/>
  <c r="B12" i="5"/>
  <c r="J119" i="3"/>
  <c r="E47" i="5"/>
  <c r="AJ13" i="5"/>
  <c r="J120" i="3"/>
  <c r="X13" i="5"/>
  <c r="B13" i="5"/>
  <c r="J168" i="5"/>
  <c r="J167" i="5"/>
  <c r="B24" i="5"/>
  <c r="R23" i="5"/>
  <c r="J132" i="3"/>
  <c r="B30" i="5"/>
  <c r="J126" i="3"/>
  <c r="J118" i="3"/>
  <c r="C10" i="5"/>
  <c r="J116" i="3"/>
  <c r="C34" i="5"/>
  <c r="AE168" i="5"/>
  <c r="AE167" i="5"/>
  <c r="J127" i="3"/>
  <c r="P168" i="5"/>
  <c r="P167" i="5"/>
  <c r="J131" i="3"/>
  <c r="Y168" i="5"/>
  <c r="Y167" i="5"/>
  <c r="J130" i="3"/>
  <c r="C29" i="5"/>
  <c r="B20" i="5"/>
  <c r="J27" i="3"/>
  <c r="J139" i="3"/>
  <c r="K143" i="3"/>
  <c r="L143" i="3"/>
  <c r="C165" i="1"/>
  <c r="L138" i="1"/>
  <c r="K9" i="8"/>
  <c r="C98" i="2"/>
  <c r="D98" i="2"/>
  <c r="E98" i="2"/>
  <c r="K138" i="1"/>
  <c r="C176" i="1"/>
  <c r="C96" i="2"/>
  <c r="D96" i="2"/>
  <c r="E96" i="2"/>
  <c r="C174" i="1"/>
  <c r="U165" i="5"/>
  <c r="H138" i="1"/>
  <c r="C94" i="2"/>
  <c r="C163" i="1"/>
  <c r="C145" i="1"/>
  <c r="C141" i="1"/>
  <c r="C151" i="1"/>
  <c r="C170" i="1"/>
  <c r="C143" i="1"/>
  <c r="C152" i="1"/>
  <c r="F138" i="1"/>
  <c r="E9" i="8"/>
  <c r="C168" i="1"/>
  <c r="L165" i="5"/>
  <c r="C92" i="2"/>
  <c r="C160" i="1"/>
  <c r="C159" i="1"/>
  <c r="C156" i="1"/>
  <c r="C149" i="1"/>
  <c r="C144" i="1"/>
  <c r="C173" i="1"/>
  <c r="C167" i="1"/>
  <c r="C153" i="1"/>
  <c r="C171" i="1"/>
  <c r="C155" i="1"/>
  <c r="C162" i="1"/>
  <c r="C169" i="1"/>
  <c r="C148" i="1"/>
  <c r="C164" i="1"/>
  <c r="C166" i="1"/>
  <c r="C172" i="1"/>
  <c r="F165" i="5"/>
  <c r="C150" i="1"/>
  <c r="C154" i="1"/>
  <c r="C175" i="1"/>
  <c r="C157" i="1"/>
  <c r="C146" i="1"/>
  <c r="D138" i="1"/>
  <c r="C9" i="8"/>
  <c r="B37" i="5"/>
  <c r="C18" i="5"/>
  <c r="J121" i="3"/>
  <c r="K124" i="3"/>
  <c r="L124" i="3"/>
  <c r="G167" i="5"/>
  <c r="AB167" i="5"/>
  <c r="J129" i="3"/>
  <c r="B165" i="5"/>
  <c r="C147" i="1"/>
  <c r="J117" i="3"/>
  <c r="B35" i="5"/>
  <c r="AJ165" i="5"/>
  <c r="AH47" i="5"/>
  <c r="B41" i="5"/>
  <c r="J137" i="3"/>
  <c r="G153" i="3"/>
  <c r="C97" i="2"/>
  <c r="I138" i="1"/>
  <c r="C140" i="1"/>
  <c r="G138" i="1"/>
  <c r="D92" i="2"/>
  <c r="E92" i="2"/>
  <c r="E138" i="1"/>
  <c r="C139" i="1"/>
  <c r="C138" i="1"/>
  <c r="C89" i="2"/>
  <c r="E22" i="9"/>
  <c r="C142" i="1"/>
  <c r="C161" i="1"/>
  <c r="N138" i="1"/>
  <c r="M9" i="8"/>
  <c r="D97" i="2"/>
  <c r="E97" i="2"/>
  <c r="C95" i="2"/>
  <c r="C93" i="2"/>
  <c r="C90" i="2"/>
  <c r="C91" i="2"/>
  <c r="D89" i="2"/>
  <c r="E89" i="2"/>
  <c r="E11" i="9"/>
  <c r="C100" i="2"/>
  <c r="D95" i="2"/>
  <c r="E95" i="2"/>
  <c r="D93" i="2"/>
  <c r="E93" i="2"/>
  <c r="D90" i="2"/>
  <c r="E90" i="2"/>
  <c r="D100" i="2"/>
  <c r="E100" i="2"/>
  <c r="J134" i="3"/>
  <c r="C46" i="5"/>
  <c r="C158" i="1"/>
  <c r="I46" i="5"/>
  <c r="M138" i="1"/>
  <c r="L9" i="8"/>
  <c r="C99" i="2"/>
  <c r="D99" i="2"/>
  <c r="E99" i="2"/>
  <c r="J123" i="3"/>
  <c r="H153" i="3"/>
  <c r="C165" i="5"/>
  <c r="B168" i="5"/>
  <c r="K131" i="3"/>
  <c r="L131" i="3"/>
  <c r="G169" i="5"/>
  <c r="J169" i="5"/>
  <c r="Y169" i="5"/>
  <c r="V169" i="5"/>
  <c r="D169" i="5"/>
  <c r="AH169" i="5"/>
  <c r="P169" i="5"/>
  <c r="AB169" i="5"/>
  <c r="S169" i="5"/>
  <c r="M169" i="5"/>
  <c r="AE169" i="5"/>
  <c r="B167" i="5"/>
  <c r="B169" i="5"/>
  <c r="K147" i="3"/>
  <c r="L147" i="3"/>
  <c r="K151" i="3"/>
  <c r="L151" i="3"/>
  <c r="K117" i="3"/>
  <c r="L117" i="3"/>
  <c r="K150" i="3"/>
  <c r="L150" i="3"/>
  <c r="K137" i="3"/>
  <c r="L137" i="3"/>
  <c r="K136" i="3"/>
  <c r="L136" i="3"/>
  <c r="K141" i="3"/>
  <c r="L141" i="3"/>
  <c r="K120" i="3"/>
  <c r="L120" i="3"/>
  <c r="K145" i="3"/>
  <c r="L145" i="3"/>
  <c r="K135" i="3"/>
  <c r="L135" i="3"/>
  <c r="K134" i="3"/>
  <c r="L134" i="3"/>
  <c r="K130" i="3"/>
  <c r="L130" i="3"/>
  <c r="K125" i="3"/>
  <c r="L125" i="3"/>
  <c r="K121" i="3"/>
  <c r="L121" i="3"/>
  <c r="K119" i="3"/>
  <c r="L119" i="3"/>
  <c r="O161" i="1"/>
  <c r="O158" i="1"/>
  <c r="O146" i="1"/>
  <c r="O175" i="1"/>
  <c r="O172" i="1"/>
  <c r="O164" i="1"/>
  <c r="O149" i="1"/>
  <c r="O170" i="1"/>
  <c r="O163" i="1"/>
  <c r="O145" i="1"/>
  <c r="O144" i="1"/>
  <c r="O154" i="1"/>
  <c r="O147" i="1"/>
  <c r="O171" i="1"/>
  <c r="O160" i="1"/>
  <c r="O174" i="1"/>
  <c r="O148" i="1"/>
  <c r="O169" i="1"/>
  <c r="O155" i="1"/>
  <c r="O167" i="1"/>
  <c r="O162" i="1"/>
  <c r="O143" i="1"/>
  <c r="O141" i="1"/>
  <c r="O151" i="1"/>
  <c r="O150" i="1"/>
  <c r="O152" i="1"/>
  <c r="O159" i="1"/>
  <c r="O142" i="1"/>
  <c r="O166" i="1"/>
  <c r="O165" i="1"/>
  <c r="O153" i="1"/>
  <c r="O168" i="1"/>
  <c r="O173" i="1"/>
  <c r="O156" i="1"/>
  <c r="O157" i="1"/>
  <c r="O176" i="1"/>
  <c r="O140" i="1"/>
  <c r="O139" i="1"/>
  <c r="O138" i="1"/>
  <c r="G9" i="8"/>
  <c r="B9" i="8"/>
  <c r="J153" i="3"/>
  <c r="K152" i="3"/>
  <c r="L152" i="3"/>
  <c r="K144" i="3"/>
  <c r="L144" i="3"/>
  <c r="K140" i="3"/>
  <c r="L140" i="3"/>
  <c r="K139" i="3"/>
  <c r="L139" i="3"/>
  <c r="K138" i="3"/>
  <c r="L138" i="3"/>
  <c r="K133" i="3"/>
  <c r="L133" i="3"/>
  <c r="K132" i="3"/>
  <c r="L132" i="3"/>
  <c r="K129" i="3"/>
  <c r="L129" i="3"/>
  <c r="K127" i="3"/>
  <c r="L127" i="3"/>
  <c r="K126" i="3"/>
  <c r="L126" i="3"/>
  <c r="K123" i="3"/>
  <c r="L123" i="3"/>
  <c r="K118" i="3"/>
  <c r="L118" i="3"/>
  <c r="K116" i="3"/>
  <c r="L116" i="3"/>
  <c r="F45" i="3"/>
  <c r="F38" i="3"/>
  <c r="F31" i="3"/>
  <c r="F23" i="3"/>
  <c r="F35" i="3"/>
  <c r="F29" i="3"/>
  <c r="F34" i="3"/>
  <c r="F17" i="3"/>
  <c r="F21" i="3"/>
  <c r="F33" i="3"/>
  <c r="F15" i="3"/>
  <c r="F16" i="3"/>
  <c r="F9" i="3"/>
  <c r="D91" i="2"/>
  <c r="E91" i="2"/>
  <c r="C46" i="9"/>
  <c r="C101" i="2"/>
  <c r="D101" i="2"/>
  <c r="E101" i="2"/>
  <c r="D94" i="2"/>
  <c r="E94" i="2"/>
  <c r="E23" i="9"/>
  <c r="E35" i="9"/>
  <c r="E8" i="9"/>
  <c r="E39" i="9"/>
  <c r="K447" i="3"/>
  <c r="L447" i="3"/>
  <c r="K440" i="3"/>
  <c r="L440" i="3"/>
  <c r="J662" i="3"/>
  <c r="K662" i="3"/>
  <c r="L662" i="3"/>
  <c r="J660" i="3"/>
  <c r="K660" i="3"/>
  <c r="L660" i="3"/>
  <c r="G669" i="3"/>
  <c r="H669" i="3"/>
  <c r="J601" i="3"/>
  <c r="K601" i="3"/>
  <c r="L601" i="3"/>
  <c r="H618" i="3"/>
  <c r="J593" i="3"/>
  <c r="K593" i="3"/>
  <c r="L593" i="3"/>
  <c r="G618" i="3"/>
  <c r="K563" i="3"/>
  <c r="L563" i="3"/>
  <c r="K547" i="3"/>
  <c r="L547" i="3"/>
  <c r="K431" i="3"/>
  <c r="L431" i="3"/>
  <c r="V462" i="5"/>
  <c r="G228" i="5"/>
  <c r="S228" i="5"/>
  <c r="J228" i="5"/>
  <c r="V228" i="5"/>
  <c r="P228" i="5"/>
  <c r="AE228" i="5"/>
  <c r="AH228" i="5"/>
  <c r="AB228" i="5"/>
  <c r="B226" i="5"/>
  <c r="J256" i="3"/>
  <c r="K219" i="3"/>
  <c r="L219" i="3"/>
  <c r="Y462" i="5"/>
  <c r="B460" i="5"/>
  <c r="D462" i="5"/>
  <c r="B462" i="5"/>
  <c r="J462" i="5"/>
  <c r="AH462" i="5"/>
  <c r="P462" i="5"/>
  <c r="S462" i="5"/>
  <c r="G462" i="5"/>
  <c r="D228" i="5"/>
  <c r="B228" i="5"/>
  <c r="K246" i="3"/>
  <c r="L246" i="3"/>
  <c r="V637" i="5"/>
  <c r="V635" i="5"/>
  <c r="K557" i="3"/>
  <c r="L557" i="3"/>
  <c r="K555" i="3"/>
  <c r="L555" i="3"/>
  <c r="K551" i="3"/>
  <c r="L551" i="3"/>
  <c r="J550" i="3"/>
  <c r="K550" i="3"/>
  <c r="L550" i="3"/>
  <c r="K545" i="3"/>
  <c r="L545" i="3"/>
  <c r="K532" i="3"/>
  <c r="L532" i="3"/>
  <c r="K531" i="3"/>
  <c r="L531" i="3"/>
  <c r="AB576" i="5"/>
  <c r="S49" i="5"/>
  <c r="C516" i="5"/>
  <c r="AE461" i="5"/>
  <c r="AE462" i="5"/>
  <c r="AE460" i="5"/>
  <c r="AB461" i="5"/>
  <c r="AB462" i="5"/>
  <c r="AB460" i="5"/>
  <c r="J398" i="3"/>
  <c r="J341" i="3"/>
  <c r="K341" i="3"/>
  <c r="L341" i="3"/>
  <c r="J294" i="3"/>
  <c r="K294" i="3"/>
  <c r="L294" i="3"/>
  <c r="J38" i="3"/>
  <c r="K38" i="3"/>
  <c r="L38" i="3"/>
  <c r="J33" i="3"/>
  <c r="H464" i="3"/>
  <c r="K398" i="3"/>
  <c r="L398" i="3"/>
  <c r="K390" i="3"/>
  <c r="L390" i="3"/>
  <c r="AE753" i="5"/>
  <c r="AB754" i="5"/>
  <c r="AB753" i="5"/>
  <c r="J668" i="3"/>
  <c r="K668" i="3"/>
  <c r="L668" i="3"/>
  <c r="J658" i="3"/>
  <c r="K658" i="3"/>
  <c r="L658" i="3"/>
  <c r="J603" i="3"/>
  <c r="K603" i="3"/>
  <c r="L603" i="3"/>
  <c r="J599" i="3"/>
  <c r="K599" i="3"/>
  <c r="L599" i="3"/>
  <c r="AH636" i="5"/>
  <c r="AH635" i="5"/>
  <c r="J553" i="3"/>
  <c r="J549" i="3"/>
  <c r="K549" i="3"/>
  <c r="L549" i="3"/>
  <c r="J548" i="3"/>
  <c r="K548" i="3"/>
  <c r="L548" i="3"/>
  <c r="H530" i="3"/>
  <c r="C633" i="5"/>
  <c r="G529" i="3"/>
  <c r="B633" i="5"/>
  <c r="B636" i="5"/>
  <c r="D576" i="5"/>
  <c r="Y50" i="5"/>
  <c r="Y49" i="5"/>
  <c r="J19" i="3"/>
  <c r="D50" i="5"/>
  <c r="D49" i="5"/>
  <c r="AB403" i="5"/>
  <c r="M462" i="5"/>
  <c r="J46" i="3"/>
  <c r="J30" i="3"/>
  <c r="J43" i="3"/>
  <c r="B692" i="5"/>
  <c r="G360" i="3"/>
  <c r="C574" i="5"/>
  <c r="C692" i="5"/>
  <c r="V460" i="5"/>
  <c r="J39" i="3"/>
  <c r="G308" i="3"/>
  <c r="G412" i="3"/>
  <c r="C401" i="5"/>
  <c r="P577" i="5"/>
  <c r="C751" i="5"/>
  <c r="S460" i="5"/>
  <c r="AE577" i="5"/>
  <c r="D577" i="5"/>
  <c r="J648" i="3"/>
  <c r="K648" i="3"/>
  <c r="L648" i="3"/>
  <c r="J640" i="3"/>
  <c r="K640" i="3"/>
  <c r="L640" i="3"/>
  <c r="J617" i="3"/>
  <c r="K617" i="3"/>
  <c r="L617" i="3"/>
  <c r="J590" i="3"/>
  <c r="K590" i="3"/>
  <c r="L590" i="3"/>
  <c r="J481" i="3"/>
  <c r="K481" i="3"/>
  <c r="L481" i="3"/>
  <c r="K444" i="3"/>
  <c r="L444" i="3"/>
  <c r="J200" i="3"/>
  <c r="K200" i="3"/>
  <c r="L200" i="3"/>
  <c r="H205" i="3"/>
  <c r="AH753" i="5"/>
  <c r="AE754" i="5"/>
  <c r="S754" i="5"/>
  <c r="G753" i="5"/>
  <c r="J664" i="3"/>
  <c r="K664" i="3"/>
  <c r="L664" i="3"/>
  <c r="J655" i="3"/>
  <c r="K655" i="3"/>
  <c r="L655" i="3"/>
  <c r="J653" i="3"/>
  <c r="K653" i="3"/>
  <c r="L653" i="3"/>
  <c r="J651" i="3"/>
  <c r="J649" i="3"/>
  <c r="K649" i="3"/>
  <c r="L649" i="3"/>
  <c r="J637" i="3"/>
  <c r="K637" i="3"/>
  <c r="L637" i="3"/>
  <c r="D694" i="5"/>
  <c r="J612" i="3"/>
  <c r="K612" i="3"/>
  <c r="L612" i="3"/>
  <c r="J611" i="3"/>
  <c r="K611" i="3"/>
  <c r="L611" i="3"/>
  <c r="J558" i="3"/>
  <c r="K558" i="3"/>
  <c r="L558" i="3"/>
  <c r="G516" i="3"/>
  <c r="J379" i="3"/>
  <c r="K379" i="3"/>
  <c r="L379" i="3"/>
  <c r="P403" i="5"/>
  <c r="J348" i="3"/>
  <c r="K348" i="3"/>
  <c r="L348" i="3"/>
  <c r="J45" i="3"/>
  <c r="B341" i="5"/>
  <c r="B344" i="5"/>
  <c r="K604" i="3"/>
  <c r="L604" i="3"/>
  <c r="K534" i="3"/>
  <c r="L534" i="3"/>
  <c r="J582" i="3"/>
  <c r="K582" i="3"/>
  <c r="L582" i="3"/>
  <c r="J581" i="3"/>
  <c r="K581" i="3"/>
  <c r="L581" i="3"/>
  <c r="P636" i="5"/>
  <c r="AB577" i="5"/>
  <c r="J500" i="3"/>
  <c r="K500" i="3"/>
  <c r="L500" i="3"/>
  <c r="AE519" i="5"/>
  <c r="P519" i="5"/>
  <c r="J445" i="3"/>
  <c r="J395" i="3"/>
  <c r="K395" i="3"/>
  <c r="L395" i="3"/>
  <c r="P404" i="5"/>
  <c r="J343" i="3"/>
  <c r="K343" i="3"/>
  <c r="L343" i="3"/>
  <c r="AH344" i="5"/>
  <c r="AE343" i="5"/>
  <c r="P344" i="5"/>
  <c r="J10" i="3"/>
  <c r="J29" i="3"/>
  <c r="J31" i="3"/>
  <c r="J42" i="3"/>
  <c r="J34" i="3"/>
  <c r="J15" i="3"/>
  <c r="J16" i="3"/>
  <c r="K16" i="3"/>
  <c r="L16" i="3"/>
  <c r="J18" i="3"/>
  <c r="J13" i="3"/>
  <c r="J280" i="3"/>
  <c r="K280" i="3"/>
  <c r="L280" i="3"/>
  <c r="Y227" i="5"/>
  <c r="M227" i="5"/>
  <c r="AJ21" i="5"/>
  <c r="AG21" i="5"/>
  <c r="AD21" i="5"/>
  <c r="U21" i="5"/>
  <c r="R21" i="5"/>
  <c r="I21" i="5"/>
  <c r="AD20" i="5"/>
  <c r="AD47" i="5"/>
  <c r="AJ19" i="5"/>
  <c r="X19" i="5"/>
  <c r="AD18" i="5"/>
  <c r="X18" i="5"/>
  <c r="O18" i="5"/>
  <c r="U17" i="5"/>
  <c r="R17" i="5"/>
  <c r="L17" i="5"/>
  <c r="AJ16" i="5"/>
  <c r="AA16" i="5"/>
  <c r="X16" i="5"/>
  <c r="U16" i="5"/>
  <c r="AG12" i="5"/>
  <c r="J23" i="3"/>
  <c r="L27" i="5"/>
  <c r="AJ22" i="5"/>
  <c r="C83" i="4"/>
  <c r="E26" i="9"/>
  <c r="C86" i="4"/>
  <c r="C106" i="4"/>
  <c r="C22" i="1"/>
  <c r="C32" i="1"/>
  <c r="C109" i="1"/>
  <c r="C106" i="1"/>
  <c r="C111" i="1"/>
  <c r="C112" i="4"/>
  <c r="E73" i="1"/>
  <c r="C81" i="1"/>
  <c r="C82" i="4"/>
  <c r="C107" i="1"/>
  <c r="E43" i="9"/>
  <c r="C80" i="1"/>
  <c r="K73" i="1"/>
  <c r="M73" i="1"/>
  <c r="AB108" i="5"/>
  <c r="B106" i="5"/>
  <c r="B109" i="5"/>
  <c r="Y110" i="5"/>
  <c r="J66" i="3"/>
  <c r="K66" i="3"/>
  <c r="L66" i="3"/>
  <c r="E32" i="9"/>
  <c r="E9" i="9"/>
  <c r="E37" i="9"/>
  <c r="J44" i="3"/>
  <c r="C43" i="1"/>
  <c r="C35" i="1"/>
  <c r="C103" i="1"/>
  <c r="E42" i="9"/>
  <c r="C101" i="1"/>
  <c r="C98" i="1"/>
  <c r="E41" i="9"/>
  <c r="C96" i="1"/>
  <c r="C93" i="1"/>
  <c r="C90" i="1"/>
  <c r="C83" i="1"/>
  <c r="J14" i="3"/>
  <c r="J100" i="3"/>
  <c r="K100" i="3"/>
  <c r="L100" i="3"/>
  <c r="J24" i="3"/>
  <c r="J99" i="3"/>
  <c r="C108" i="1"/>
  <c r="J96" i="3"/>
  <c r="J94" i="3"/>
  <c r="K94" i="3"/>
  <c r="L94" i="3"/>
  <c r="J36" i="3"/>
  <c r="J92" i="3"/>
  <c r="K92" i="3"/>
  <c r="L92" i="3"/>
  <c r="V50" i="5"/>
  <c r="P108" i="5"/>
  <c r="P110" i="5"/>
  <c r="C77" i="1"/>
  <c r="D73" i="1"/>
  <c r="C26" i="1"/>
  <c r="F73" i="1"/>
  <c r="C75" i="1"/>
  <c r="L73" i="1"/>
  <c r="Y108" i="5"/>
  <c r="J88" i="3"/>
  <c r="K88" i="3"/>
  <c r="L88" i="3"/>
  <c r="J87" i="3"/>
  <c r="J37" i="3"/>
  <c r="J86" i="3"/>
  <c r="K86" i="3"/>
  <c r="L86" i="3"/>
  <c r="J83" i="3"/>
  <c r="J35" i="3"/>
  <c r="C92" i="1"/>
  <c r="J17" i="3"/>
  <c r="J80" i="3"/>
  <c r="E8" i="1"/>
  <c r="C89" i="1"/>
  <c r="J79" i="3"/>
  <c r="J21" i="3"/>
  <c r="J25" i="3"/>
  <c r="J78" i="3"/>
  <c r="C87" i="1"/>
  <c r="J77" i="3"/>
  <c r="N73" i="1"/>
  <c r="J73" i="1"/>
  <c r="H102" i="3"/>
  <c r="G102" i="3"/>
  <c r="B45" i="5"/>
  <c r="F45" i="5"/>
  <c r="C45" i="5"/>
  <c r="C43" i="5"/>
  <c r="AD40" i="5"/>
  <c r="B40" i="5"/>
  <c r="AJ39" i="5"/>
  <c r="AI47" i="5"/>
  <c r="O39" i="5"/>
  <c r="C39" i="5"/>
  <c r="B39" i="5"/>
  <c r="B36" i="5"/>
  <c r="AG34" i="5"/>
  <c r="AG47" i="5"/>
  <c r="AF47" i="5"/>
  <c r="B28" i="5"/>
  <c r="O27" i="5"/>
  <c r="B27" i="5"/>
  <c r="B26" i="5"/>
  <c r="R24" i="5"/>
  <c r="Q47" i="5"/>
  <c r="C24" i="5"/>
  <c r="B23" i="5"/>
  <c r="U22" i="5"/>
  <c r="C22" i="5"/>
  <c r="F21" i="5"/>
  <c r="B21" i="5"/>
  <c r="AC47" i="5"/>
  <c r="C19" i="5"/>
  <c r="F19" i="5"/>
  <c r="F47" i="5"/>
  <c r="B19" i="5"/>
  <c r="I17" i="5"/>
  <c r="G47" i="5"/>
  <c r="G50" i="5"/>
  <c r="R16" i="5"/>
  <c r="P47" i="5"/>
  <c r="P50" i="5"/>
  <c r="L16" i="5"/>
  <c r="L47" i="5"/>
  <c r="B16" i="5"/>
  <c r="J47" i="5"/>
  <c r="J50" i="5"/>
  <c r="H79" i="1"/>
  <c r="R106" i="5"/>
  <c r="I104" i="1"/>
  <c r="U106" i="5"/>
  <c r="C24" i="1"/>
  <c r="N8" i="1"/>
  <c r="E36" i="9"/>
  <c r="E33" i="9"/>
  <c r="J40" i="3"/>
  <c r="C12" i="1"/>
  <c r="C10" i="1"/>
  <c r="E12" i="9"/>
  <c r="H73" i="1"/>
  <c r="S109" i="5"/>
  <c r="S110" i="5"/>
  <c r="AJ45" i="5"/>
  <c r="AJ41" i="5"/>
  <c r="AG37" i="5"/>
  <c r="R36" i="5"/>
  <c r="U34" i="5"/>
  <c r="R30" i="5"/>
  <c r="I24" i="5"/>
  <c r="AA20" i="5"/>
  <c r="AA47" i="5"/>
  <c r="U19" i="5"/>
  <c r="N47" i="5"/>
  <c r="K101" i="3"/>
  <c r="L101" i="3"/>
  <c r="K99" i="3"/>
  <c r="L99" i="3"/>
  <c r="K93" i="3"/>
  <c r="L93" i="3"/>
  <c r="K87" i="3"/>
  <c r="L87" i="3"/>
  <c r="K85" i="3"/>
  <c r="L85" i="3"/>
  <c r="K78" i="3"/>
  <c r="L78" i="3"/>
  <c r="K76" i="3"/>
  <c r="L76" i="3"/>
  <c r="K72" i="3"/>
  <c r="L72" i="3"/>
  <c r="K70" i="3"/>
  <c r="L70" i="3"/>
  <c r="K68" i="3"/>
  <c r="L68" i="3"/>
  <c r="X11" i="5"/>
  <c r="B11" i="5"/>
  <c r="B47" i="5"/>
  <c r="X9" i="5"/>
  <c r="M231" i="3"/>
  <c r="M220" i="3"/>
  <c r="M252" i="3"/>
  <c r="M221" i="3"/>
  <c r="M247" i="3"/>
  <c r="M236" i="3"/>
  <c r="M230" i="3"/>
  <c r="M225" i="3"/>
  <c r="M240" i="3"/>
  <c r="M234" i="3"/>
  <c r="M235" i="3"/>
  <c r="M219" i="3"/>
  <c r="M237" i="3"/>
  <c r="M241" i="3"/>
  <c r="M226" i="3"/>
  <c r="M243" i="3"/>
  <c r="M511" i="3"/>
  <c r="M514" i="3"/>
  <c r="M479" i="3"/>
  <c r="M500" i="3"/>
  <c r="M485" i="3"/>
  <c r="M504" i="3"/>
  <c r="M510" i="3"/>
  <c r="M490" i="3"/>
  <c r="M512" i="3"/>
  <c r="M509" i="3"/>
  <c r="M494" i="3"/>
  <c r="M493" i="3"/>
  <c r="M506" i="3"/>
  <c r="M501" i="3"/>
  <c r="M482" i="3"/>
  <c r="M502" i="3"/>
  <c r="M492" i="3"/>
  <c r="M515" i="3"/>
  <c r="M499" i="3"/>
  <c r="M513" i="3"/>
  <c r="M480" i="3"/>
  <c r="K651" i="3"/>
  <c r="L651" i="3"/>
  <c r="K400" i="3"/>
  <c r="L400" i="3"/>
  <c r="N220" i="3"/>
  <c r="N234" i="3"/>
  <c r="N231" i="3"/>
  <c r="N242" i="3"/>
  <c r="N252" i="3"/>
  <c r="K256" i="3"/>
  <c r="L256" i="3"/>
  <c r="N247" i="3"/>
  <c r="N224" i="3"/>
  <c r="N227" i="3"/>
  <c r="N237" i="3"/>
  <c r="N233" i="3"/>
  <c r="N239" i="3"/>
  <c r="N230" i="3"/>
  <c r="N232" i="3"/>
  <c r="N226" i="3"/>
  <c r="K323" i="3"/>
  <c r="L323" i="3"/>
  <c r="M601" i="3"/>
  <c r="M616" i="3"/>
  <c r="M591" i="3"/>
  <c r="M592" i="3"/>
  <c r="M580" i="3"/>
  <c r="M618" i="3"/>
  <c r="M599" i="3"/>
  <c r="M596" i="3"/>
  <c r="M590" i="3"/>
  <c r="M602" i="3"/>
  <c r="M605" i="3"/>
  <c r="M607" i="3"/>
  <c r="M593" i="3"/>
  <c r="M586" i="3"/>
  <c r="M594" i="3"/>
  <c r="M610" i="3"/>
  <c r="M582" i="3"/>
  <c r="M615" i="3"/>
  <c r="M589" i="3"/>
  <c r="L478" i="3"/>
  <c r="K580" i="3"/>
  <c r="L580" i="3"/>
  <c r="J618" i="3"/>
  <c r="K248" i="3"/>
  <c r="L248" i="3"/>
  <c r="N248" i="3"/>
  <c r="F669" i="3"/>
  <c r="M595" i="3"/>
  <c r="F567" i="3"/>
  <c r="M446" i="3"/>
  <c r="K443" i="3"/>
  <c r="L443" i="3"/>
  <c r="M443" i="3"/>
  <c r="M432" i="3"/>
  <c r="F464" i="3"/>
  <c r="K410" i="3"/>
  <c r="L410" i="3"/>
  <c r="K396" i="3"/>
  <c r="L396" i="3"/>
  <c r="K382" i="3"/>
  <c r="L382" i="3"/>
  <c r="K374" i="3"/>
  <c r="L374" i="3"/>
  <c r="F412" i="3"/>
  <c r="K307" i="3"/>
  <c r="L307" i="3"/>
  <c r="M286" i="3"/>
  <c r="F308" i="3"/>
  <c r="K255" i="3"/>
  <c r="L255" i="3"/>
  <c r="N255" i="3"/>
  <c r="M254" i="3"/>
  <c r="K253" i="3"/>
  <c r="L253" i="3"/>
  <c r="M253" i="3"/>
  <c r="N585" i="3"/>
  <c r="N243" i="3"/>
  <c r="N241" i="3"/>
  <c r="N245" i="3"/>
  <c r="N236" i="3"/>
  <c r="N221" i="3"/>
  <c r="N219" i="3"/>
  <c r="N218" i="3"/>
  <c r="N256" i="3"/>
  <c r="N228" i="3"/>
  <c r="N240" i="3"/>
  <c r="J205" i="3"/>
  <c r="K647" i="3"/>
  <c r="L647" i="3"/>
  <c r="J516" i="3"/>
  <c r="N229" i="3"/>
  <c r="K380" i="3"/>
  <c r="L380" i="3"/>
  <c r="K388" i="3"/>
  <c r="L388" i="3"/>
  <c r="K402" i="3"/>
  <c r="L402" i="3"/>
  <c r="K480" i="3"/>
  <c r="L480" i="3"/>
  <c r="N480" i="3"/>
  <c r="M588" i="3"/>
  <c r="M606" i="3"/>
  <c r="M600" i="3"/>
  <c r="M609" i="3"/>
  <c r="M597" i="3"/>
  <c r="M587" i="3"/>
  <c r="M444" i="3"/>
  <c r="M429" i="3"/>
  <c r="M608" i="3"/>
  <c r="M584" i="3"/>
  <c r="M611" i="3"/>
  <c r="M604" i="3"/>
  <c r="M239" i="3"/>
  <c r="M227" i="3"/>
  <c r="M246" i="3"/>
  <c r="M224" i="3"/>
  <c r="M238" i="3"/>
  <c r="M222" i="3"/>
  <c r="M245" i="3"/>
  <c r="M249" i="3"/>
  <c r="M250" i="3"/>
  <c r="K641" i="3"/>
  <c r="L641" i="3"/>
  <c r="K639" i="3"/>
  <c r="M498" i="3"/>
  <c r="M483" i="3"/>
  <c r="M505" i="3"/>
  <c r="M486" i="3"/>
  <c r="M488" i="3"/>
  <c r="M487" i="3"/>
  <c r="M507" i="3"/>
  <c r="M496" i="3"/>
  <c r="M639" i="3"/>
  <c r="N223" i="3"/>
  <c r="N249" i="3"/>
  <c r="J669" i="3"/>
  <c r="N643" i="3"/>
  <c r="K656" i="3"/>
  <c r="L656" i="3"/>
  <c r="K376" i="3"/>
  <c r="L376" i="3"/>
  <c r="J412" i="3"/>
  <c r="K378" i="3"/>
  <c r="L378" i="3"/>
  <c r="K275" i="3"/>
  <c r="L275" i="3"/>
  <c r="J308" i="3"/>
  <c r="N286" i="3"/>
  <c r="K384" i="3"/>
  <c r="L384" i="3"/>
  <c r="K404" i="3"/>
  <c r="L404" i="3"/>
  <c r="F205" i="3"/>
  <c r="M351" i="3"/>
  <c r="M335" i="3"/>
  <c r="M330" i="3"/>
  <c r="M344" i="3"/>
  <c r="M355" i="3"/>
  <c r="M323" i="3"/>
  <c r="M340" i="3"/>
  <c r="F24" i="3"/>
  <c r="F44" i="3"/>
  <c r="F28" i="3"/>
  <c r="F43" i="3"/>
  <c r="F42" i="3"/>
  <c r="K96" i="3"/>
  <c r="L96" i="3"/>
  <c r="K77" i="3"/>
  <c r="L77" i="3"/>
  <c r="K74" i="3"/>
  <c r="L74" i="3"/>
  <c r="K97" i="3"/>
  <c r="L97" i="3"/>
  <c r="K24" i="3"/>
  <c r="L24" i="3"/>
  <c r="J32" i="3"/>
  <c r="J22" i="3"/>
  <c r="J102" i="3"/>
  <c r="N96" i="3"/>
  <c r="K95" i="3"/>
  <c r="L95" i="3"/>
  <c r="K91" i="3"/>
  <c r="L91" i="3"/>
  <c r="N79" i="3"/>
  <c r="K80" i="3"/>
  <c r="L80" i="3"/>
  <c r="N76" i="3"/>
  <c r="J41" i="3"/>
  <c r="J28" i="3"/>
  <c r="K28" i="3"/>
  <c r="L28" i="3"/>
  <c r="K98" i="3"/>
  <c r="L98" i="3"/>
  <c r="N98" i="3"/>
  <c r="K83" i="3"/>
  <c r="L83" i="3"/>
  <c r="K82" i="3"/>
  <c r="L82" i="3"/>
  <c r="K79" i="3"/>
  <c r="L79" i="3"/>
  <c r="K69" i="3"/>
  <c r="L69" i="3"/>
  <c r="F32" i="3"/>
  <c r="F37" i="3"/>
  <c r="F46" i="3"/>
  <c r="F36" i="3"/>
  <c r="F10" i="3"/>
  <c r="F22" i="3"/>
  <c r="F41" i="3"/>
  <c r="F20" i="3"/>
  <c r="F26" i="3"/>
  <c r="F19" i="3"/>
  <c r="F18" i="3"/>
  <c r="F39" i="3"/>
  <c r="F14" i="3"/>
  <c r="F25" i="3"/>
  <c r="F40" i="3"/>
  <c r="F27" i="3"/>
  <c r="F13" i="3"/>
  <c r="F153" i="3"/>
  <c r="M123" i="3"/>
  <c r="F12" i="3"/>
  <c r="M120" i="3"/>
  <c r="F11" i="3"/>
  <c r="M127" i="3"/>
  <c r="C47" i="3"/>
  <c r="D47" i="3"/>
  <c r="F102" i="3"/>
  <c r="M76" i="3"/>
  <c r="K64" i="3"/>
  <c r="L64" i="3"/>
  <c r="F51" i="2"/>
  <c r="F289" i="2"/>
  <c r="F492" i="2"/>
  <c r="F486" i="2"/>
  <c r="F495" i="2"/>
  <c r="F483" i="2"/>
  <c r="F485" i="2"/>
  <c r="F491" i="2"/>
  <c r="F490" i="2"/>
  <c r="F487" i="2"/>
  <c r="F415" i="2"/>
  <c r="F410" i="2"/>
  <c r="F406" i="2"/>
  <c r="F412" i="2"/>
  <c r="F411" i="2"/>
  <c r="F367" i="2"/>
  <c r="F374" i="2"/>
  <c r="F376" i="2"/>
  <c r="F373" i="2"/>
  <c r="F377" i="2"/>
  <c r="F291" i="2"/>
  <c r="F297" i="2"/>
  <c r="F298" i="2"/>
  <c r="F292" i="2"/>
  <c r="F296" i="2"/>
  <c r="F258" i="2"/>
  <c r="F257" i="2"/>
  <c r="F259" i="2"/>
  <c r="F254" i="2"/>
  <c r="F210" i="2"/>
  <c r="F211" i="2"/>
  <c r="F223" i="2"/>
  <c r="F218" i="2"/>
  <c r="F212" i="2"/>
  <c r="F221" i="2"/>
  <c r="F215" i="2"/>
  <c r="F214" i="2"/>
  <c r="F134" i="2"/>
  <c r="F133" i="2"/>
  <c r="F130" i="2"/>
  <c r="F131" i="2"/>
  <c r="F143" i="2"/>
  <c r="F140" i="2"/>
  <c r="F135" i="2"/>
  <c r="B20" i="2"/>
  <c r="B22" i="2"/>
  <c r="F8" i="2"/>
  <c r="F252" i="2"/>
  <c r="F453" i="2"/>
  <c r="F449" i="2"/>
  <c r="F452" i="2"/>
  <c r="F455" i="2"/>
  <c r="F414" i="2"/>
  <c r="F408" i="2"/>
  <c r="F417" i="2"/>
  <c r="F405" i="2"/>
  <c r="F407" i="2"/>
  <c r="F416" i="2"/>
  <c r="F489" i="2"/>
  <c r="F290" i="2"/>
  <c r="F299" i="2"/>
  <c r="F295" i="2"/>
  <c r="F136" i="2"/>
  <c r="F139" i="2"/>
  <c r="F216" i="2"/>
  <c r="F220" i="2"/>
  <c r="F213" i="2"/>
  <c r="F253" i="2"/>
  <c r="F255" i="2"/>
  <c r="F328" i="2"/>
  <c r="F340" i="2"/>
  <c r="F370" i="2"/>
  <c r="F375" i="2"/>
  <c r="F366" i="2"/>
  <c r="F330" i="2"/>
  <c r="F327" i="2"/>
  <c r="F334" i="2"/>
  <c r="F332" i="2"/>
  <c r="F336" i="2"/>
  <c r="F288" i="2"/>
  <c r="F179" i="2"/>
  <c r="F178" i="2"/>
  <c r="F170" i="2"/>
  <c r="F171" i="2"/>
  <c r="F183" i="2"/>
  <c r="F176" i="2"/>
  <c r="F177" i="2"/>
  <c r="F16" i="2"/>
  <c r="F12" i="2"/>
  <c r="F98" i="2"/>
  <c r="F97" i="2"/>
  <c r="F101" i="2"/>
  <c r="F103" i="2"/>
  <c r="F100" i="2"/>
  <c r="F99" i="2"/>
  <c r="F63" i="2"/>
  <c r="C19" i="1"/>
  <c r="Q35" i="9"/>
  <c r="I22" i="9"/>
  <c r="M36" i="9"/>
  <c r="C9" i="1"/>
  <c r="L8" i="1"/>
  <c r="M21" i="8"/>
  <c r="I12" i="9"/>
  <c r="C21" i="1"/>
  <c r="C36" i="1"/>
  <c r="C12" i="2"/>
  <c r="D12" i="2"/>
  <c r="E12" i="2"/>
  <c r="G8" i="1"/>
  <c r="C27" i="1"/>
  <c r="C29" i="1"/>
  <c r="C41" i="1"/>
  <c r="C18" i="1"/>
  <c r="C368" i="2"/>
  <c r="D368" i="2"/>
  <c r="E368" i="2"/>
  <c r="M10" i="9"/>
  <c r="M35" i="9"/>
  <c r="Q20" i="9"/>
  <c r="M25" i="9"/>
  <c r="Q23" i="9"/>
  <c r="Q17" i="9"/>
  <c r="C23" i="1"/>
  <c r="F26" i="8"/>
  <c r="M30" i="9"/>
  <c r="Q25" i="9"/>
  <c r="I10" i="9"/>
  <c r="F16" i="8"/>
  <c r="C20" i="1"/>
  <c r="C17" i="1"/>
  <c r="C16" i="1"/>
  <c r="C40" i="1"/>
  <c r="C34" i="1"/>
  <c r="Q14" i="9"/>
  <c r="Q42" i="9"/>
  <c r="M8" i="9"/>
  <c r="M42" i="9"/>
  <c r="I37" i="9"/>
  <c r="I36" i="9"/>
  <c r="Q8" i="9"/>
  <c r="D248" i="2"/>
  <c r="E248" i="2"/>
  <c r="C250" i="2"/>
  <c r="D250" i="2"/>
  <c r="E250" i="2"/>
  <c r="D288" i="2"/>
  <c r="E288" i="2"/>
  <c r="C289" i="2"/>
  <c r="D289" i="2"/>
  <c r="E289" i="2"/>
  <c r="M26" i="9"/>
  <c r="I38" i="9"/>
  <c r="I18" i="9"/>
  <c r="C44" i="1"/>
  <c r="C13" i="1"/>
  <c r="I39" i="9"/>
  <c r="C38" i="1"/>
  <c r="I43" i="9"/>
  <c r="C15" i="1"/>
  <c r="C33" i="1"/>
  <c r="M16" i="9"/>
  <c r="D326" i="2"/>
  <c r="E326" i="2"/>
  <c r="M23" i="9"/>
  <c r="Q26" i="9"/>
  <c r="B19" i="8"/>
  <c r="I44" i="9"/>
  <c r="M12" i="9"/>
  <c r="J21" i="8"/>
  <c r="C31" i="1"/>
  <c r="C46" i="1"/>
  <c r="C11" i="1"/>
  <c r="I14" i="9"/>
  <c r="M38" i="9"/>
  <c r="Q28" i="9"/>
  <c r="G26" i="8"/>
  <c r="Q41" i="9"/>
  <c r="Q44" i="9"/>
  <c r="F21" i="8"/>
  <c r="Q39" i="9"/>
  <c r="Q45" i="9"/>
  <c r="Q11" i="9"/>
  <c r="M14" i="9"/>
  <c r="C45" i="1"/>
  <c r="E16" i="8"/>
  <c r="M40" i="9"/>
  <c r="Q40" i="9"/>
  <c r="C37" i="1"/>
  <c r="D219" i="2"/>
  <c r="E219" i="2"/>
  <c r="Q10" i="9"/>
  <c r="D487" i="2"/>
  <c r="E487" i="2"/>
  <c r="D140" i="2"/>
  <c r="E140" i="2"/>
  <c r="C220" i="4"/>
  <c r="E18" i="9"/>
  <c r="R18" i="9"/>
  <c r="C407" i="2"/>
  <c r="D405" i="2"/>
  <c r="E405" i="2"/>
  <c r="K8" i="1"/>
  <c r="J8" i="1"/>
  <c r="C218" i="4"/>
  <c r="I11" i="9"/>
  <c r="C282" i="4"/>
  <c r="I15" i="9"/>
  <c r="C287" i="4"/>
  <c r="C180" i="2"/>
  <c r="C312" i="4"/>
  <c r="C373" i="4"/>
  <c r="C449" i="4"/>
  <c r="D298" i="2"/>
  <c r="E298" i="2"/>
  <c r="C516" i="4"/>
  <c r="C762" i="4"/>
  <c r="C765" i="4"/>
  <c r="Q15" i="9"/>
  <c r="C283" i="4"/>
  <c r="I13" i="9"/>
  <c r="H16" i="8"/>
  <c r="C254" i="2"/>
  <c r="C790" i="4"/>
  <c r="C784" i="4"/>
  <c r="I26" i="8"/>
  <c r="C451" i="2"/>
  <c r="C447" i="2"/>
  <c r="C587" i="4"/>
  <c r="M44" i="9"/>
  <c r="M27" i="9"/>
  <c r="C583" i="4"/>
  <c r="M8" i="1"/>
  <c r="D8" i="1"/>
  <c r="C42" i="1"/>
  <c r="C14" i="1"/>
  <c r="F8" i="1"/>
  <c r="D453" i="2"/>
  <c r="E453" i="2"/>
  <c r="D333" i="2"/>
  <c r="E333" i="2"/>
  <c r="C338" i="2"/>
  <c r="D215" i="2"/>
  <c r="E215" i="2"/>
  <c r="Q38" i="9"/>
  <c r="E26" i="8"/>
  <c r="B23" i="8"/>
  <c r="C783" i="4"/>
  <c r="Q21" i="9"/>
  <c r="C635" i="4"/>
  <c r="C860" i="4"/>
  <c r="P860" i="4"/>
  <c r="C779" i="4"/>
  <c r="Q19" i="9"/>
  <c r="C845" i="4"/>
  <c r="Q34" i="9"/>
  <c r="C370" i="4"/>
  <c r="I30" i="9"/>
  <c r="C485" i="4"/>
  <c r="C572" i="4"/>
  <c r="C259" i="2"/>
  <c r="D377" i="2"/>
  <c r="E377" i="2"/>
  <c r="C485" i="2"/>
  <c r="D483" i="2"/>
  <c r="E483" i="2"/>
  <c r="M21" i="9"/>
  <c r="D450" i="2"/>
  <c r="E450" i="2"/>
  <c r="C858" i="4"/>
  <c r="P858" i="4"/>
  <c r="C693" i="4"/>
  <c r="Q12" i="9"/>
  <c r="M39" i="9"/>
  <c r="C565" i="4"/>
  <c r="M33" i="9"/>
  <c r="C433" i="4"/>
  <c r="I16" i="9"/>
  <c r="C781" i="4"/>
  <c r="Q36" i="9"/>
  <c r="C220" i="2"/>
  <c r="C221" i="2"/>
  <c r="D221" i="2"/>
  <c r="E221" i="2"/>
  <c r="C373" i="2"/>
  <c r="I21" i="8"/>
  <c r="C645" i="4"/>
  <c r="D21" i="8"/>
  <c r="M22" i="9"/>
  <c r="R22" i="9"/>
  <c r="C625" i="4"/>
  <c r="C309" i="4"/>
  <c r="E21" i="9"/>
  <c r="C237" i="4"/>
  <c r="C365" i="4"/>
  <c r="I23" i="9"/>
  <c r="I25" i="9"/>
  <c r="C430" i="4"/>
  <c r="C567" i="4"/>
  <c r="M24" i="9"/>
  <c r="C574" i="4"/>
  <c r="M19" i="9"/>
  <c r="M29" i="9"/>
  <c r="C590" i="4"/>
  <c r="H21" i="8"/>
  <c r="C372" i="2"/>
  <c r="C638" i="4"/>
  <c r="C760" i="4"/>
  <c r="C794" i="4"/>
  <c r="K21" i="8"/>
  <c r="Q24" i="9"/>
  <c r="Q27" i="9"/>
  <c r="I17" i="9"/>
  <c r="G21" i="8"/>
  <c r="I40" i="9"/>
  <c r="E21" i="8"/>
  <c r="C584" i="4"/>
  <c r="C699" i="4"/>
  <c r="Q32" i="9"/>
  <c r="C852" i="4"/>
  <c r="P852" i="4"/>
  <c r="L16" i="8"/>
  <c r="C772" i="4"/>
  <c r="K26" i="8"/>
  <c r="Q33" i="9"/>
  <c r="C775" i="4"/>
  <c r="C444" i="2"/>
  <c r="I16" i="8"/>
  <c r="G16" i="8"/>
  <c r="C372" i="4"/>
  <c r="I41" i="9"/>
  <c r="I9" i="9"/>
  <c r="C306" i="4"/>
  <c r="C137" i="2"/>
  <c r="I33" i="9"/>
  <c r="B13" i="8"/>
  <c r="K16" i="8"/>
  <c r="I21" i="9"/>
  <c r="C442" i="4"/>
  <c r="C446" i="4"/>
  <c r="C621" i="4"/>
  <c r="L46" i="9"/>
  <c r="C138" i="2"/>
  <c r="I24" i="9"/>
  <c r="C362" i="4"/>
  <c r="C556" i="4"/>
  <c r="C853" i="4"/>
  <c r="Q30" i="9"/>
  <c r="B14" i="8"/>
  <c r="C210" i="2"/>
  <c r="L26" i="8"/>
  <c r="I32" i="9"/>
  <c r="R32" i="9"/>
  <c r="I26" i="9"/>
  <c r="H26" i="8"/>
  <c r="I29" i="9"/>
  <c r="M17" i="9"/>
  <c r="M26" i="8"/>
  <c r="C504" i="4"/>
  <c r="M34" i="9"/>
  <c r="I27" i="9"/>
  <c r="I20" i="9"/>
  <c r="C432" i="4"/>
  <c r="C571" i="4"/>
  <c r="M28" i="9"/>
  <c r="C491" i="2"/>
  <c r="C495" i="2"/>
  <c r="D495" i="2"/>
  <c r="E495" i="2"/>
  <c r="B25" i="8"/>
  <c r="C761" i="4"/>
  <c r="C631" i="4"/>
  <c r="C297" i="2"/>
  <c r="C299" i="2"/>
  <c r="L21" i="8"/>
  <c r="C586" i="4"/>
  <c r="M43" i="9"/>
  <c r="R43" i="9"/>
  <c r="I45" i="9"/>
  <c r="C383" i="4"/>
  <c r="C30" i="1"/>
  <c r="C99" i="4"/>
  <c r="C104" i="4"/>
  <c r="C77" i="4"/>
  <c r="C89" i="4"/>
  <c r="E24" i="9"/>
  <c r="E29" i="9"/>
  <c r="E15" i="9"/>
  <c r="E19" i="9"/>
  <c r="C108" i="4"/>
  <c r="C75" i="4"/>
  <c r="D53" i="2"/>
  <c r="E53" i="2"/>
  <c r="R26" i="9"/>
  <c r="R23" i="9"/>
  <c r="R36" i="9"/>
  <c r="K18" i="3"/>
  <c r="L18" i="3"/>
  <c r="K31" i="3"/>
  <c r="L31" i="3"/>
  <c r="K41" i="3"/>
  <c r="L41" i="3"/>
  <c r="K36" i="3"/>
  <c r="L36" i="3"/>
  <c r="K43" i="3"/>
  <c r="L43" i="3"/>
  <c r="K46" i="3"/>
  <c r="L46" i="3"/>
  <c r="K23" i="3"/>
  <c r="L23" i="3"/>
  <c r="K14" i="3"/>
  <c r="L14" i="3"/>
  <c r="K17" i="3"/>
  <c r="L17" i="3"/>
  <c r="K19" i="3"/>
  <c r="L19" i="3"/>
  <c r="K33" i="3"/>
  <c r="L33" i="3"/>
  <c r="K25" i="3"/>
  <c r="L25" i="3"/>
  <c r="K27" i="3"/>
  <c r="L27" i="3"/>
  <c r="R35" i="9"/>
  <c r="R29" i="9"/>
  <c r="R12" i="9"/>
  <c r="R39" i="9"/>
  <c r="F28" i="8"/>
  <c r="K32" i="3"/>
  <c r="L32" i="3"/>
  <c r="K29" i="3"/>
  <c r="L29" i="3"/>
  <c r="K40" i="3"/>
  <c r="L40" i="3"/>
  <c r="N130" i="3"/>
  <c r="N127" i="3"/>
  <c r="N135" i="3"/>
  <c r="N142" i="3"/>
  <c r="N129" i="3"/>
  <c r="N116" i="3"/>
  <c r="N146" i="3"/>
  <c r="N119" i="3"/>
  <c r="N121" i="3"/>
  <c r="N131" i="3"/>
  <c r="N128" i="3"/>
  <c r="N136" i="3"/>
  <c r="N137" i="3"/>
  <c r="N123" i="3"/>
  <c r="N143" i="3"/>
  <c r="N150" i="3"/>
  <c r="N147" i="3"/>
  <c r="N117" i="3"/>
  <c r="N138" i="3"/>
  <c r="N133" i="3"/>
  <c r="N118" i="3"/>
  <c r="N115" i="3"/>
  <c r="N120" i="3"/>
  <c r="N148" i="3"/>
  <c r="N134" i="3"/>
  <c r="N149" i="3"/>
  <c r="N151" i="3"/>
  <c r="N125" i="3"/>
  <c r="N141" i="3"/>
  <c r="N145" i="3"/>
  <c r="N132" i="3"/>
  <c r="N144" i="3"/>
  <c r="N152" i="3"/>
  <c r="K35" i="3"/>
  <c r="L35" i="3"/>
  <c r="K44" i="3"/>
  <c r="L44" i="3"/>
  <c r="K42" i="3"/>
  <c r="L42" i="3"/>
  <c r="J12" i="3"/>
  <c r="N122" i="3"/>
  <c r="N124" i="3"/>
  <c r="N126" i="3"/>
  <c r="N139" i="3"/>
  <c r="N140" i="3"/>
  <c r="C182" i="4"/>
  <c r="P149" i="4"/>
  <c r="C103" i="2"/>
  <c r="Y228" i="5"/>
  <c r="Y226" i="5"/>
  <c r="P518" i="5"/>
  <c r="P635" i="5"/>
  <c r="P637" i="5"/>
  <c r="S345" i="5"/>
  <c r="AE345" i="5"/>
  <c r="G345" i="5"/>
  <c r="M345" i="5"/>
  <c r="B343" i="5"/>
  <c r="D345" i="5"/>
  <c r="B345" i="5"/>
  <c r="AB345" i="5"/>
  <c r="V345" i="5"/>
  <c r="J345" i="5"/>
  <c r="Y345" i="5"/>
  <c r="S753" i="5"/>
  <c r="AE576" i="5"/>
  <c r="G567" i="3"/>
  <c r="J529" i="3"/>
  <c r="H567" i="3"/>
  <c r="J530" i="3"/>
  <c r="N251" i="3"/>
  <c r="N222" i="3"/>
  <c r="N254" i="3"/>
  <c r="N253" i="3"/>
  <c r="N235" i="3"/>
  <c r="N250" i="3"/>
  <c r="N238" i="3"/>
  <c r="N225" i="3"/>
  <c r="N244" i="3"/>
  <c r="B754" i="5"/>
  <c r="B404" i="5"/>
  <c r="K37" i="3"/>
  <c r="L37" i="3"/>
  <c r="K516" i="3"/>
  <c r="L516" i="3"/>
  <c r="K13" i="3"/>
  <c r="L13" i="3"/>
  <c r="K12" i="3"/>
  <c r="L12" i="3"/>
  <c r="K15" i="3"/>
  <c r="L15" i="3"/>
  <c r="K45" i="3"/>
  <c r="L45" i="3"/>
  <c r="J360" i="3"/>
  <c r="X47" i="5"/>
  <c r="U47" i="5"/>
  <c r="C47" i="5"/>
  <c r="O47" i="5"/>
  <c r="M226" i="5"/>
  <c r="M228" i="5"/>
  <c r="P345" i="5"/>
  <c r="P343" i="5"/>
  <c r="AH345" i="5"/>
  <c r="P405" i="5"/>
  <c r="K445" i="3"/>
  <c r="L445" i="3"/>
  <c r="AE518" i="5"/>
  <c r="J9" i="3"/>
  <c r="B694" i="5"/>
  <c r="B695" i="5"/>
  <c r="P576" i="5"/>
  <c r="G637" i="5"/>
  <c r="M637" i="5"/>
  <c r="J637" i="5"/>
  <c r="S637" i="5"/>
  <c r="D637" i="5"/>
  <c r="B637" i="5"/>
  <c r="AB637" i="5"/>
  <c r="B635" i="5"/>
  <c r="K553" i="3"/>
  <c r="L553" i="3"/>
  <c r="AH637" i="5"/>
  <c r="AH343" i="5"/>
  <c r="J20" i="3"/>
  <c r="K30" i="3"/>
  <c r="L30" i="3"/>
  <c r="AE637" i="5"/>
  <c r="N246" i="3"/>
  <c r="B577" i="5"/>
  <c r="Y637" i="5"/>
  <c r="B519" i="5"/>
  <c r="J464" i="3"/>
  <c r="B50" i="5"/>
  <c r="G51" i="5"/>
  <c r="M50" i="5"/>
  <c r="M51" i="5"/>
  <c r="C104" i="1"/>
  <c r="I73" i="1"/>
  <c r="C79" i="1"/>
  <c r="P51" i="5"/>
  <c r="P49" i="5"/>
  <c r="AJ47" i="5"/>
  <c r="AH50" i="5"/>
  <c r="AH51" i="5"/>
  <c r="M11" i="8"/>
  <c r="C60" i="2"/>
  <c r="D60" i="2"/>
  <c r="E60" i="2"/>
  <c r="E20" i="9"/>
  <c r="R20" i="9"/>
  <c r="C90" i="4"/>
  <c r="E28" i="9"/>
  <c r="R28" i="9"/>
  <c r="C93" i="4"/>
  <c r="S108" i="5"/>
  <c r="K11" i="8"/>
  <c r="K28" i="8"/>
  <c r="C58" i="2"/>
  <c r="D58" i="2"/>
  <c r="E58" i="2"/>
  <c r="C78" i="4"/>
  <c r="E13" i="9"/>
  <c r="R13" i="9"/>
  <c r="V51" i="5"/>
  <c r="E14" i="9"/>
  <c r="R14" i="9"/>
  <c r="C84" i="4"/>
  <c r="C91" i="4"/>
  <c r="E16" i="9"/>
  <c r="R16" i="9"/>
  <c r="C94" i="4"/>
  <c r="E34" i="9"/>
  <c r="R34" i="9"/>
  <c r="J110" i="5"/>
  <c r="V110" i="5"/>
  <c r="G110" i="5"/>
  <c r="M110" i="5"/>
  <c r="D110" i="5"/>
  <c r="AE110" i="5"/>
  <c r="AH110" i="5"/>
  <c r="C57" i="2"/>
  <c r="D57" i="2"/>
  <c r="E57" i="2"/>
  <c r="D11" i="8"/>
  <c r="C50" i="2"/>
  <c r="D50" i="2"/>
  <c r="E50" i="2"/>
  <c r="E31" i="9"/>
  <c r="C107" i="4"/>
  <c r="B108" i="5"/>
  <c r="J11" i="8"/>
  <c r="N64" i="3"/>
  <c r="N91" i="3"/>
  <c r="N66" i="3"/>
  <c r="N74" i="3"/>
  <c r="N77" i="3"/>
  <c r="K39" i="3"/>
  <c r="L39" i="3"/>
  <c r="C54" i="2"/>
  <c r="G11" i="8"/>
  <c r="J49" i="5"/>
  <c r="R47" i="5"/>
  <c r="I47" i="5"/>
  <c r="C56" i="2"/>
  <c r="D56" i="2"/>
  <c r="E56" i="2"/>
  <c r="I11" i="8"/>
  <c r="I28" i="8"/>
  <c r="J26" i="3"/>
  <c r="K22" i="3"/>
  <c r="L22" i="3"/>
  <c r="C88" i="4"/>
  <c r="E25" i="9"/>
  <c r="R25" i="9"/>
  <c r="C76" i="4"/>
  <c r="E10" i="9"/>
  <c r="R10" i="9"/>
  <c r="E11" i="8"/>
  <c r="C52" i="2"/>
  <c r="C49" i="2"/>
  <c r="C109" i="4"/>
  <c r="E44" i="9"/>
  <c r="R44" i="9"/>
  <c r="E40" i="9"/>
  <c r="R40" i="9"/>
  <c r="C97" i="4"/>
  <c r="C102" i="4"/>
  <c r="E30" i="9"/>
  <c r="C59" i="2"/>
  <c r="D59" i="2"/>
  <c r="E59" i="2"/>
  <c r="L11" i="8"/>
  <c r="L28" i="8"/>
  <c r="C81" i="4"/>
  <c r="E17" i="9"/>
  <c r="R17" i="9"/>
  <c r="C110" i="4"/>
  <c r="E45" i="9"/>
  <c r="R45" i="9"/>
  <c r="AB110" i="5"/>
  <c r="G49" i="5"/>
  <c r="AB50" i="5"/>
  <c r="AB51" i="5"/>
  <c r="AE50" i="5"/>
  <c r="V49" i="5"/>
  <c r="M381" i="3"/>
  <c r="M385" i="3"/>
  <c r="M393" i="3"/>
  <c r="M395" i="3"/>
  <c r="M403" i="3"/>
  <c r="M391" i="3"/>
  <c r="M397" i="3"/>
  <c r="M387" i="3"/>
  <c r="M375" i="3"/>
  <c r="M406" i="3"/>
  <c r="M399" i="3"/>
  <c r="M401" i="3"/>
  <c r="M409" i="3"/>
  <c r="M411" i="3"/>
  <c r="M383" i="3"/>
  <c r="M389" i="3"/>
  <c r="M392" i="3"/>
  <c r="M390" i="3"/>
  <c r="M379" i="3"/>
  <c r="M377" i="3"/>
  <c r="M398" i="3"/>
  <c r="M407" i="3"/>
  <c r="M408" i="3"/>
  <c r="M380" i="3"/>
  <c r="M405" i="3"/>
  <c r="M378" i="3"/>
  <c r="M394" i="3"/>
  <c r="M404" i="3"/>
  <c r="M542" i="3"/>
  <c r="M561" i="3"/>
  <c r="M544" i="3"/>
  <c r="M564" i="3"/>
  <c r="M553" i="3"/>
  <c r="M557" i="3"/>
  <c r="M541" i="3"/>
  <c r="M536" i="3"/>
  <c r="M563" i="3"/>
  <c r="M547" i="3"/>
  <c r="M556" i="3"/>
  <c r="M532" i="3"/>
  <c r="M559" i="3"/>
  <c r="M538" i="3"/>
  <c r="M530" i="3"/>
  <c r="M562" i="3"/>
  <c r="M555" i="3"/>
  <c r="M539" i="3"/>
  <c r="M546" i="3"/>
  <c r="M531" i="3"/>
  <c r="M550" i="3"/>
  <c r="M535" i="3"/>
  <c r="M560" i="3"/>
  <c r="M554" i="3"/>
  <c r="M558" i="3"/>
  <c r="M537" i="3"/>
  <c r="M540" i="3"/>
  <c r="M533" i="3"/>
  <c r="M545" i="3"/>
  <c r="M552" i="3"/>
  <c r="M529" i="3"/>
  <c r="M567" i="3"/>
  <c r="M548" i="3"/>
  <c r="M534" i="3"/>
  <c r="M543" i="3"/>
  <c r="M551" i="3"/>
  <c r="M566" i="3"/>
  <c r="M549" i="3"/>
  <c r="M668" i="3"/>
  <c r="M633" i="3"/>
  <c r="M654" i="3"/>
  <c r="M638" i="3"/>
  <c r="M666" i="3"/>
  <c r="M660" i="3"/>
  <c r="M640" i="3"/>
  <c r="M652" i="3"/>
  <c r="M631" i="3"/>
  <c r="M669" i="3"/>
  <c r="M634" i="3"/>
  <c r="M636" i="3"/>
  <c r="M648" i="3"/>
  <c r="M658" i="3"/>
  <c r="M663" i="3"/>
  <c r="M661" i="3"/>
  <c r="M646" i="3"/>
  <c r="M659" i="3"/>
  <c r="M650" i="3"/>
  <c r="M643" i="3"/>
  <c r="M644" i="3"/>
  <c r="M655" i="3"/>
  <c r="M635" i="3"/>
  <c r="M664" i="3"/>
  <c r="M662" i="3"/>
  <c r="M637" i="3"/>
  <c r="M642" i="3"/>
  <c r="M645" i="3"/>
  <c r="M665" i="3"/>
  <c r="M632" i="3"/>
  <c r="M667" i="3"/>
  <c r="M657" i="3"/>
  <c r="M649" i="3"/>
  <c r="M653" i="3"/>
  <c r="N583" i="3"/>
  <c r="N597" i="3"/>
  <c r="N591" i="3"/>
  <c r="N592" i="3"/>
  <c r="K618" i="3"/>
  <c r="L618" i="3"/>
  <c r="N604" i="3"/>
  <c r="N582" i="3"/>
  <c r="N612" i="3"/>
  <c r="N602" i="3"/>
  <c r="N594" i="3"/>
  <c r="N586" i="3"/>
  <c r="N609" i="3"/>
  <c r="N596" i="3"/>
  <c r="N603" i="3"/>
  <c r="N617" i="3"/>
  <c r="N581" i="3"/>
  <c r="N600" i="3"/>
  <c r="N615" i="3"/>
  <c r="N584" i="3"/>
  <c r="N593" i="3"/>
  <c r="N613" i="3"/>
  <c r="N607" i="3"/>
  <c r="N590" i="3"/>
  <c r="N605" i="3"/>
  <c r="N587" i="3"/>
  <c r="N608" i="3"/>
  <c r="N580" i="3"/>
  <c r="N618" i="3"/>
  <c r="N606" i="3"/>
  <c r="N599" i="3"/>
  <c r="N611" i="3"/>
  <c r="N601" i="3"/>
  <c r="N589" i="3"/>
  <c r="N616" i="3"/>
  <c r="N610" i="3"/>
  <c r="N598" i="3"/>
  <c r="N588" i="3"/>
  <c r="M376" i="3"/>
  <c r="M388" i="3"/>
  <c r="M641" i="3"/>
  <c r="M196" i="3"/>
  <c r="M204" i="3"/>
  <c r="M201" i="3"/>
  <c r="M180" i="3"/>
  <c r="M176" i="3"/>
  <c r="M199" i="3"/>
  <c r="M174" i="3"/>
  <c r="M181" i="3"/>
  <c r="M192" i="3"/>
  <c r="M200" i="3"/>
  <c r="M198" i="3"/>
  <c r="M193" i="3"/>
  <c r="M203" i="3"/>
  <c r="M185" i="3"/>
  <c r="M177" i="3"/>
  <c r="M175" i="3"/>
  <c r="M186" i="3"/>
  <c r="M171" i="3"/>
  <c r="M168" i="3"/>
  <c r="M184" i="3"/>
  <c r="M183" i="3"/>
  <c r="M202" i="3"/>
  <c r="M188" i="3"/>
  <c r="M178" i="3"/>
  <c r="M190" i="3"/>
  <c r="M187" i="3"/>
  <c r="M195" i="3"/>
  <c r="M191" i="3"/>
  <c r="M169" i="3"/>
  <c r="M194" i="3"/>
  <c r="M197" i="3"/>
  <c r="M173" i="3"/>
  <c r="M179" i="3"/>
  <c r="M182" i="3"/>
  <c r="M170" i="3"/>
  <c r="M167" i="3"/>
  <c r="M205" i="3"/>
  <c r="M189" i="3"/>
  <c r="N401" i="3"/>
  <c r="N405" i="3"/>
  <c r="N403" i="3"/>
  <c r="N409" i="3"/>
  <c r="N404" i="3"/>
  <c r="N408" i="3"/>
  <c r="N391" i="3"/>
  <c r="N400" i="3"/>
  <c r="K412" i="3"/>
  <c r="L412" i="3"/>
  <c r="N384" i="3"/>
  <c r="N378" i="3"/>
  <c r="N410" i="3"/>
  <c r="N394" i="3"/>
  <c r="N393" i="3"/>
  <c r="N376" i="3"/>
  <c r="N383" i="3"/>
  <c r="N375" i="3"/>
  <c r="N399" i="3"/>
  <c r="N388" i="3"/>
  <c r="N385" i="3"/>
  <c r="N398" i="3"/>
  <c r="N381" i="3"/>
  <c r="N389" i="3"/>
  <c r="N407" i="3"/>
  <c r="N374" i="3"/>
  <c r="N412" i="3"/>
  <c r="N387" i="3"/>
  <c r="N396" i="3"/>
  <c r="N379" i="3"/>
  <c r="N406" i="3"/>
  <c r="N382" i="3"/>
  <c r="N411" i="3"/>
  <c r="N395" i="3"/>
  <c r="N390" i="3"/>
  <c r="N397" i="3"/>
  <c r="N392" i="3"/>
  <c r="N377" i="3"/>
  <c r="N402" i="3"/>
  <c r="N380" i="3"/>
  <c r="N489" i="3"/>
  <c r="N483" i="3"/>
  <c r="N485" i="3"/>
  <c r="N488" i="3"/>
  <c r="N514" i="3"/>
  <c r="N484" i="3"/>
  <c r="N502" i="3"/>
  <c r="N493" i="3"/>
  <c r="N490" i="3"/>
  <c r="N506" i="3"/>
  <c r="N498" i="3"/>
  <c r="N508" i="3"/>
  <c r="N505" i="3"/>
  <c r="N507" i="3"/>
  <c r="N513" i="3"/>
  <c r="N495" i="3"/>
  <c r="N501" i="3"/>
  <c r="N511" i="3"/>
  <c r="N479" i="3"/>
  <c r="N491" i="3"/>
  <c r="N504" i="3"/>
  <c r="N500" i="3"/>
  <c r="N494" i="3"/>
  <c r="N492" i="3"/>
  <c r="N515" i="3"/>
  <c r="N486" i="3"/>
  <c r="N512" i="3"/>
  <c r="N496" i="3"/>
  <c r="N509" i="3"/>
  <c r="N481" i="3"/>
  <c r="N482" i="3"/>
  <c r="N478" i="3"/>
  <c r="N516" i="3"/>
  <c r="N497" i="3"/>
  <c r="N487" i="3"/>
  <c r="N503" i="3"/>
  <c r="N499" i="3"/>
  <c r="K34" i="3"/>
  <c r="L34" i="3"/>
  <c r="N282" i="3"/>
  <c r="N283" i="3"/>
  <c r="N300" i="3"/>
  <c r="N305" i="3"/>
  <c r="N294" i="3"/>
  <c r="N273" i="3"/>
  <c r="N301" i="3"/>
  <c r="N274" i="3"/>
  <c r="N270" i="3"/>
  <c r="N308" i="3"/>
  <c r="N293" i="3"/>
  <c r="N295" i="3"/>
  <c r="N275" i="3"/>
  <c r="N292" i="3"/>
  <c r="N289" i="3"/>
  <c r="N290" i="3"/>
  <c r="N303" i="3"/>
  <c r="N279" i="3"/>
  <c r="N272" i="3"/>
  <c r="N281" i="3"/>
  <c r="N306" i="3"/>
  <c r="N298" i="3"/>
  <c r="N280" i="3"/>
  <c r="N287" i="3"/>
  <c r="N277" i="3"/>
  <c r="N278" i="3"/>
  <c r="N288" i="3"/>
  <c r="K308" i="3"/>
  <c r="L308" i="3"/>
  <c r="N302" i="3"/>
  <c r="N284" i="3"/>
  <c r="N291" i="3"/>
  <c r="N307" i="3"/>
  <c r="N296" i="3"/>
  <c r="N299" i="3"/>
  <c r="N304" i="3"/>
  <c r="N276" i="3"/>
  <c r="N297" i="3"/>
  <c r="N285" i="3"/>
  <c r="N271" i="3"/>
  <c r="N636" i="3"/>
  <c r="N647" i="3"/>
  <c r="N665" i="3"/>
  <c r="N631" i="3"/>
  <c r="N669" i="3"/>
  <c r="N640" i="3"/>
  <c r="N668" i="3"/>
  <c r="N637" i="3"/>
  <c r="N638" i="3"/>
  <c r="N661" i="3"/>
  <c r="N645" i="3"/>
  <c r="N648" i="3"/>
  <c r="N632" i="3"/>
  <c r="N656" i="3"/>
  <c r="N660" i="3"/>
  <c r="N633" i="3"/>
  <c r="N663" i="3"/>
  <c r="N641" i="3"/>
  <c r="N650" i="3"/>
  <c r="N649" i="3"/>
  <c r="N657" i="3"/>
  <c r="N652" i="3"/>
  <c r="N667" i="3"/>
  <c r="N651" i="3"/>
  <c r="N646" i="3"/>
  <c r="N662" i="3"/>
  <c r="N642" i="3"/>
  <c r="N666" i="3"/>
  <c r="N635" i="3"/>
  <c r="N655" i="3"/>
  <c r="N654" i="3"/>
  <c r="N639" i="3"/>
  <c r="N664" i="3"/>
  <c r="N658" i="3"/>
  <c r="N644" i="3"/>
  <c r="N634" i="3"/>
  <c r="N659" i="3"/>
  <c r="L639" i="3"/>
  <c r="K669" i="3"/>
  <c r="L669" i="3"/>
  <c r="N173" i="3"/>
  <c r="N174" i="3"/>
  <c r="N203" i="3"/>
  <c r="N192" i="3"/>
  <c r="N185" i="3"/>
  <c r="N196" i="3"/>
  <c r="N186" i="3"/>
  <c r="N201" i="3"/>
  <c r="N184" i="3"/>
  <c r="N187" i="3"/>
  <c r="N183" i="3"/>
  <c r="N181" i="3"/>
  <c r="N199" i="3"/>
  <c r="K205" i="3"/>
  <c r="L205" i="3"/>
  <c r="N179" i="3"/>
  <c r="N204" i="3"/>
  <c r="N170" i="3"/>
  <c r="N178" i="3"/>
  <c r="N167" i="3"/>
  <c r="N175" i="3"/>
  <c r="N202" i="3"/>
  <c r="N176" i="3"/>
  <c r="N189" i="3"/>
  <c r="N194" i="3"/>
  <c r="N180" i="3"/>
  <c r="N191" i="3"/>
  <c r="N190" i="3"/>
  <c r="N197" i="3"/>
  <c r="N169" i="3"/>
  <c r="N193" i="3"/>
  <c r="N177" i="3"/>
  <c r="N198" i="3"/>
  <c r="N195" i="3"/>
  <c r="N172" i="3"/>
  <c r="N171" i="3"/>
  <c r="N200" i="3"/>
  <c r="N168" i="3"/>
  <c r="N205" i="3"/>
  <c r="N182" i="3"/>
  <c r="N595" i="3"/>
  <c r="N614" i="3"/>
  <c r="N653" i="3"/>
  <c r="N386" i="3"/>
  <c r="N510" i="3"/>
  <c r="M172" i="3"/>
  <c r="M296" i="3"/>
  <c r="M290" i="3"/>
  <c r="M279" i="3"/>
  <c r="M291" i="3"/>
  <c r="M274" i="3"/>
  <c r="M299" i="3"/>
  <c r="M298" i="3"/>
  <c r="M293" i="3"/>
  <c r="M288" i="3"/>
  <c r="M278" i="3"/>
  <c r="M303" i="3"/>
  <c r="M302" i="3"/>
  <c r="M306" i="3"/>
  <c r="M305" i="3"/>
  <c r="M273" i="3"/>
  <c r="M285" i="3"/>
  <c r="M295" i="3"/>
  <c r="M304" i="3"/>
  <c r="M277" i="3"/>
  <c r="M289" i="3"/>
  <c r="M275" i="3"/>
  <c r="M292" i="3"/>
  <c r="M297" i="3"/>
  <c r="M270" i="3"/>
  <c r="M308" i="3"/>
  <c r="M284" i="3"/>
  <c r="M287" i="3"/>
  <c r="M300" i="3"/>
  <c r="M301" i="3"/>
  <c r="M271" i="3"/>
  <c r="M280" i="3"/>
  <c r="M283" i="3"/>
  <c r="M281" i="3"/>
  <c r="M294" i="3"/>
  <c r="M272" i="3"/>
  <c r="M282" i="3"/>
  <c r="M276" i="3"/>
  <c r="M307" i="3"/>
  <c r="M374" i="3"/>
  <c r="M412" i="3"/>
  <c r="M382" i="3"/>
  <c r="M386" i="3"/>
  <c r="M396" i="3"/>
  <c r="M400" i="3"/>
  <c r="M410" i="3"/>
  <c r="M447" i="3"/>
  <c r="M459" i="3"/>
  <c r="M453" i="3"/>
  <c r="M433" i="3"/>
  <c r="M438" i="3"/>
  <c r="M462" i="3"/>
  <c r="M450" i="3"/>
  <c r="M457" i="3"/>
  <c r="M436" i="3"/>
  <c r="M461" i="3"/>
  <c r="M456" i="3"/>
  <c r="M460" i="3"/>
  <c r="M454" i="3"/>
  <c r="M452" i="3"/>
  <c r="M430" i="3"/>
  <c r="M427" i="3"/>
  <c r="M451" i="3"/>
  <c r="M426" i="3"/>
  <c r="M464" i="3"/>
  <c r="M458" i="3"/>
  <c r="M445" i="3"/>
  <c r="M449" i="3"/>
  <c r="M428" i="3"/>
  <c r="M442" i="3"/>
  <c r="M435" i="3"/>
  <c r="M439" i="3"/>
  <c r="M441" i="3"/>
  <c r="M440" i="3"/>
  <c r="M431" i="3"/>
  <c r="M463" i="3"/>
  <c r="M455" i="3"/>
  <c r="M448" i="3"/>
  <c r="M437" i="3"/>
  <c r="M434" i="3"/>
  <c r="M565" i="3"/>
  <c r="M647" i="3"/>
  <c r="M651" i="3"/>
  <c r="M656" i="3"/>
  <c r="N346" i="3"/>
  <c r="N347" i="3"/>
  <c r="N358" i="3"/>
  <c r="K360" i="3"/>
  <c r="L360" i="3"/>
  <c r="N324" i="3"/>
  <c r="N337" i="3"/>
  <c r="N330" i="3"/>
  <c r="N343" i="3"/>
  <c r="N356" i="3"/>
  <c r="N325" i="3"/>
  <c r="N349" i="3"/>
  <c r="N348" i="3"/>
  <c r="N338" i="3"/>
  <c r="N334" i="3"/>
  <c r="N353" i="3"/>
  <c r="N345" i="3"/>
  <c r="N331" i="3"/>
  <c r="N335" i="3"/>
  <c r="N333" i="3"/>
  <c r="N357" i="3"/>
  <c r="N339" i="3"/>
  <c r="N351" i="3"/>
  <c r="N342" i="3"/>
  <c r="N326" i="3"/>
  <c r="N352" i="3"/>
  <c r="N350" i="3"/>
  <c r="N329" i="3"/>
  <c r="N340" i="3"/>
  <c r="N359" i="3"/>
  <c r="N332" i="3"/>
  <c r="N341" i="3"/>
  <c r="N354" i="3"/>
  <c r="N344" i="3"/>
  <c r="N328" i="3"/>
  <c r="N322" i="3"/>
  <c r="N360" i="3"/>
  <c r="N336" i="3"/>
  <c r="N355" i="3"/>
  <c r="M384" i="3"/>
  <c r="M402" i="3"/>
  <c r="N188" i="3"/>
  <c r="N84" i="3"/>
  <c r="N72" i="3"/>
  <c r="N88" i="3"/>
  <c r="N82" i="3"/>
  <c r="N86" i="3"/>
  <c r="N94" i="3"/>
  <c r="N69" i="3"/>
  <c r="N99" i="3"/>
  <c r="N87" i="3"/>
  <c r="N101" i="3"/>
  <c r="N90" i="3"/>
  <c r="N73" i="3"/>
  <c r="N93" i="3"/>
  <c r="N67" i="3"/>
  <c r="N85" i="3"/>
  <c r="N68" i="3"/>
  <c r="N75" i="3"/>
  <c r="N100" i="3"/>
  <c r="N95" i="3"/>
  <c r="N97" i="3"/>
  <c r="N89" i="3"/>
  <c r="N78" i="3"/>
  <c r="N81" i="3"/>
  <c r="N83" i="3"/>
  <c r="N70" i="3"/>
  <c r="N92" i="3"/>
  <c r="N65" i="3"/>
  <c r="N80" i="3"/>
  <c r="N71" i="3"/>
  <c r="K9" i="3"/>
  <c r="L9" i="3"/>
  <c r="F47" i="3"/>
  <c r="M18" i="3"/>
  <c r="M136" i="3"/>
  <c r="M125" i="3"/>
  <c r="M139" i="3"/>
  <c r="M118" i="3"/>
  <c r="M145" i="3"/>
  <c r="M140" i="3"/>
  <c r="M150" i="3"/>
  <c r="M115" i="3"/>
  <c r="M137" i="3"/>
  <c r="M147" i="3"/>
  <c r="M128" i="3"/>
  <c r="M151" i="3"/>
  <c r="M121" i="3"/>
  <c r="M126" i="3"/>
  <c r="M122" i="3"/>
  <c r="M116" i="3"/>
  <c r="M129" i="3"/>
  <c r="M130" i="3"/>
  <c r="M133" i="3"/>
  <c r="M119" i="3"/>
  <c r="M132" i="3"/>
  <c r="M148" i="3"/>
  <c r="K153" i="3"/>
  <c r="L153" i="3"/>
  <c r="M131" i="3"/>
  <c r="M135" i="3"/>
  <c r="M138" i="3"/>
  <c r="M141" i="3"/>
  <c r="M144" i="3"/>
  <c r="M143" i="3"/>
  <c r="M152" i="3"/>
  <c r="M142" i="3"/>
  <c r="M134" i="3"/>
  <c r="M124" i="3"/>
  <c r="M146" i="3"/>
  <c r="M117" i="3"/>
  <c r="M149" i="3"/>
  <c r="M68" i="3"/>
  <c r="M64" i="3"/>
  <c r="M79" i="3"/>
  <c r="M65" i="3"/>
  <c r="M85" i="3"/>
  <c r="M87" i="3"/>
  <c r="M86" i="3"/>
  <c r="M88" i="3"/>
  <c r="M95" i="3"/>
  <c r="M101" i="3"/>
  <c r="M93" i="3"/>
  <c r="M97" i="3"/>
  <c r="M81" i="3"/>
  <c r="M71" i="3"/>
  <c r="M91" i="3"/>
  <c r="M80" i="3"/>
  <c r="K102" i="3"/>
  <c r="L102" i="3"/>
  <c r="M84" i="3"/>
  <c r="M72" i="3"/>
  <c r="M89" i="3"/>
  <c r="M75" i="3"/>
  <c r="M83" i="3"/>
  <c r="M82" i="3"/>
  <c r="M66" i="3"/>
  <c r="M94" i="3"/>
  <c r="M90" i="3"/>
  <c r="M77" i="3"/>
  <c r="M74" i="3"/>
  <c r="M98" i="3"/>
  <c r="M100" i="3"/>
  <c r="M67" i="3"/>
  <c r="M99" i="3"/>
  <c r="M69" i="3"/>
  <c r="M73" i="3"/>
  <c r="M92" i="3"/>
  <c r="M70" i="3"/>
  <c r="M78" i="3"/>
  <c r="M96" i="3"/>
  <c r="F301" i="2"/>
  <c r="F15" i="2"/>
  <c r="F19" i="2"/>
  <c r="F14" i="2"/>
  <c r="F18" i="2"/>
  <c r="F368" i="2"/>
  <c r="F380" i="2"/>
  <c r="F419" i="2"/>
  <c r="F11" i="2"/>
  <c r="F13" i="2"/>
  <c r="F17" i="2"/>
  <c r="F497" i="2"/>
  <c r="F9" i="2"/>
  <c r="F10" i="2"/>
  <c r="R8" i="9"/>
  <c r="C141" i="2"/>
  <c r="D141" i="2"/>
  <c r="E141" i="2"/>
  <c r="R30" i="9"/>
  <c r="R33" i="9"/>
  <c r="G28" i="8"/>
  <c r="B20" i="8"/>
  <c r="J46" i="9"/>
  <c r="Q9" i="9"/>
  <c r="R9" i="9"/>
  <c r="R19" i="9"/>
  <c r="P853" i="4"/>
  <c r="C591" i="4"/>
  <c r="P556" i="4"/>
  <c r="C659" i="4"/>
  <c r="C446" i="2"/>
  <c r="D444" i="2"/>
  <c r="E444" i="2"/>
  <c r="C143" i="2"/>
  <c r="D372" i="2"/>
  <c r="E372" i="2"/>
  <c r="C378" i="2"/>
  <c r="P590" i="4"/>
  <c r="P567" i="4"/>
  <c r="R21" i="9"/>
  <c r="P645" i="4"/>
  <c r="D373" i="2"/>
  <c r="E373" i="2"/>
  <c r="C15" i="2"/>
  <c r="D299" i="2"/>
  <c r="E299" i="2"/>
  <c r="C301" i="2"/>
  <c r="P565" i="4"/>
  <c r="D485" i="2"/>
  <c r="E485" i="2"/>
  <c r="C497" i="2"/>
  <c r="G491" i="2"/>
  <c r="D259" i="2"/>
  <c r="E259" i="2"/>
  <c r="C523" i="4"/>
  <c r="P485" i="4"/>
  <c r="P845" i="4"/>
  <c r="C864" i="4"/>
  <c r="P826" i="4"/>
  <c r="P46" i="9"/>
  <c r="C8" i="2"/>
  <c r="D447" i="2"/>
  <c r="E447" i="2"/>
  <c r="C456" i="2"/>
  <c r="D456" i="2"/>
  <c r="E456" i="2"/>
  <c r="C11" i="2"/>
  <c r="D451" i="2"/>
  <c r="E451" i="2"/>
  <c r="Q31" i="9"/>
  <c r="M37" i="9"/>
  <c r="R37" i="9"/>
  <c r="D180" i="2"/>
  <c r="E180" i="2"/>
  <c r="C181" i="2"/>
  <c r="C19" i="2"/>
  <c r="C250" i="4"/>
  <c r="P218" i="4"/>
  <c r="D407" i="2"/>
  <c r="E407" i="2"/>
  <c r="C419" i="2"/>
  <c r="R24" i="9"/>
  <c r="P586" i="4"/>
  <c r="D297" i="2"/>
  <c r="E297" i="2"/>
  <c r="G297" i="2"/>
  <c r="P631" i="4"/>
  <c r="Q13" i="9"/>
  <c r="O46" i="9"/>
  <c r="D491" i="2"/>
  <c r="E491" i="2"/>
  <c r="P571" i="4"/>
  <c r="D16" i="8"/>
  <c r="D28" i="8"/>
  <c r="D210" i="2"/>
  <c r="E210" i="2"/>
  <c r="C211" i="2"/>
  <c r="C9" i="2"/>
  <c r="M13" i="9"/>
  <c r="K46" i="9"/>
  <c r="C386" i="4"/>
  <c r="D138" i="2"/>
  <c r="E138" i="2"/>
  <c r="G138" i="2"/>
  <c r="C17" i="2"/>
  <c r="F46" i="9"/>
  <c r="D137" i="2"/>
  <c r="E137" i="2"/>
  <c r="G137" i="2"/>
  <c r="C16" i="2"/>
  <c r="P372" i="4"/>
  <c r="C26" i="8"/>
  <c r="B24" i="8"/>
  <c r="B26" i="8"/>
  <c r="P584" i="4"/>
  <c r="G46" i="9"/>
  <c r="C796" i="4"/>
  <c r="P781" i="4"/>
  <c r="P638" i="4"/>
  <c r="P574" i="4"/>
  <c r="P365" i="4"/>
  <c r="P237" i="4"/>
  <c r="I42" i="9"/>
  <c r="R42" i="9"/>
  <c r="P625" i="4"/>
  <c r="B18" i="8"/>
  <c r="B21" i="8"/>
  <c r="D220" i="2"/>
  <c r="E220" i="2"/>
  <c r="C727" i="4"/>
  <c r="J26" i="8"/>
  <c r="J28" i="8"/>
  <c r="P572" i="4"/>
  <c r="D338" i="2"/>
  <c r="E338" i="2"/>
  <c r="C340" i="2"/>
  <c r="B15" i="8"/>
  <c r="B16" i="8"/>
  <c r="M41" i="9"/>
  <c r="R41" i="9"/>
  <c r="E28" i="8"/>
  <c r="C18" i="2"/>
  <c r="C455" i="4"/>
  <c r="P432" i="4"/>
  <c r="H46" i="9"/>
  <c r="P583" i="4"/>
  <c r="P587" i="4"/>
  <c r="P784" i="4"/>
  <c r="D254" i="2"/>
  <c r="E254" i="2"/>
  <c r="C260" i="2"/>
  <c r="P762" i="4"/>
  <c r="P516" i="4"/>
  <c r="P449" i="4"/>
  <c r="I31" i="9"/>
  <c r="M16" i="8"/>
  <c r="M28" i="8"/>
  <c r="C318" i="4"/>
  <c r="P283" i="4"/>
  <c r="D46" i="9"/>
  <c r="P220" i="4"/>
  <c r="N46" i="9"/>
  <c r="R11" i="9"/>
  <c r="B10" i="8"/>
  <c r="R15" i="9"/>
  <c r="K20" i="3"/>
  <c r="L20" i="3"/>
  <c r="K26" i="3"/>
  <c r="L26" i="3"/>
  <c r="K21" i="3"/>
  <c r="L21" i="3"/>
  <c r="Q46" i="9"/>
  <c r="N153" i="3"/>
  <c r="G90" i="2"/>
  <c r="G93" i="2"/>
  <c r="G100" i="2"/>
  <c r="G98" i="2"/>
  <c r="G99" i="2"/>
  <c r="G97" i="2"/>
  <c r="G96" i="2"/>
  <c r="G89" i="2"/>
  <c r="G95" i="2"/>
  <c r="G92" i="2"/>
  <c r="G94" i="2"/>
  <c r="D103" i="2"/>
  <c r="E103" i="2"/>
  <c r="P171" i="4"/>
  <c r="P178" i="4"/>
  <c r="P146" i="4"/>
  <c r="P145" i="4"/>
  <c r="P148" i="4"/>
  <c r="P168" i="4"/>
  <c r="P155" i="4"/>
  <c r="P162" i="4"/>
  <c r="P159" i="4"/>
  <c r="P179" i="4"/>
  <c r="P161" i="4"/>
  <c r="P166" i="4"/>
  <c r="P173" i="4"/>
  <c r="P152" i="4"/>
  <c r="P170" i="4"/>
  <c r="P147" i="4"/>
  <c r="P176" i="4"/>
  <c r="P181" i="4"/>
  <c r="P167" i="4"/>
  <c r="P164" i="4"/>
  <c r="P150" i="4"/>
  <c r="P163" i="4"/>
  <c r="P180" i="4"/>
  <c r="P156" i="4"/>
  <c r="P175" i="4"/>
  <c r="P158" i="4"/>
  <c r="P174" i="4"/>
  <c r="P151" i="4"/>
  <c r="P160" i="4"/>
  <c r="P169" i="4"/>
  <c r="P165" i="4"/>
  <c r="P154" i="4"/>
  <c r="P177" i="4"/>
  <c r="P157" i="4"/>
  <c r="P144" i="4"/>
  <c r="P172" i="4"/>
  <c r="P153" i="4"/>
  <c r="M520" i="5"/>
  <c r="S520" i="5"/>
  <c r="D520" i="5"/>
  <c r="B520" i="5"/>
  <c r="AH520" i="5"/>
  <c r="G520" i="5"/>
  <c r="V520" i="5"/>
  <c r="Y520" i="5"/>
  <c r="J520" i="5"/>
  <c r="AB520" i="5"/>
  <c r="J578" i="5"/>
  <c r="Y578" i="5"/>
  <c r="V578" i="5"/>
  <c r="G578" i="5"/>
  <c r="S578" i="5"/>
  <c r="AH578" i="5"/>
  <c r="M578" i="5"/>
  <c r="D578" i="5"/>
  <c r="B578" i="5"/>
  <c r="AB578" i="5"/>
  <c r="M755" i="5"/>
  <c r="D755" i="5"/>
  <c r="B755" i="5"/>
  <c r="J755" i="5"/>
  <c r="P755" i="5"/>
  <c r="V755" i="5"/>
  <c r="G755" i="5"/>
  <c r="Y755" i="5"/>
  <c r="AH755" i="5"/>
  <c r="B518" i="5"/>
  <c r="B576" i="5"/>
  <c r="B753" i="5"/>
  <c r="AE51" i="5"/>
  <c r="G47" i="3"/>
  <c r="J51" i="5"/>
  <c r="M49" i="5"/>
  <c r="N438" i="3"/>
  <c r="N437" i="3"/>
  <c r="N462" i="3"/>
  <c r="N441" i="3"/>
  <c r="N461" i="3"/>
  <c r="N458" i="3"/>
  <c r="N444" i="3"/>
  <c r="N452" i="3"/>
  <c r="N459" i="3"/>
  <c r="N429" i="3"/>
  <c r="N447" i="3"/>
  <c r="N427" i="3"/>
  <c r="N433" i="3"/>
  <c r="N454" i="3"/>
  <c r="N449" i="3"/>
  <c r="N430" i="3"/>
  <c r="N436" i="3"/>
  <c r="N451" i="3"/>
  <c r="N428" i="3"/>
  <c r="N464" i="3"/>
  <c r="N443" i="3"/>
  <c r="N435" i="3"/>
  <c r="N426" i="3"/>
  <c r="N434" i="3"/>
  <c r="N453" i="3"/>
  <c r="N432" i="3"/>
  <c r="N460" i="3"/>
  <c r="K464" i="3"/>
  <c r="L464" i="3"/>
  <c r="N446" i="3"/>
  <c r="N456" i="3"/>
  <c r="N463" i="3"/>
  <c r="N442" i="3"/>
  <c r="N448" i="3"/>
  <c r="N457" i="3"/>
  <c r="N455" i="3"/>
  <c r="N440" i="3"/>
  <c r="N431" i="3"/>
  <c r="N439" i="3"/>
  <c r="N450" i="3"/>
  <c r="AB755" i="5"/>
  <c r="M696" i="5"/>
  <c r="Y696" i="5"/>
  <c r="AE696" i="5"/>
  <c r="AB696" i="5"/>
  <c r="P696" i="5"/>
  <c r="AH696" i="5"/>
  <c r="D696" i="5"/>
  <c r="B696" i="5"/>
  <c r="J696" i="5"/>
  <c r="G696" i="5"/>
  <c r="S696" i="5"/>
  <c r="V696" i="5"/>
  <c r="P578" i="5"/>
  <c r="AE755" i="5"/>
  <c r="H47" i="3"/>
  <c r="J11" i="3"/>
  <c r="K10" i="3"/>
  <c r="L10" i="3"/>
  <c r="AE520" i="5"/>
  <c r="N445" i="3"/>
  <c r="N327" i="3"/>
  <c r="N323" i="3"/>
  <c r="M405" i="5"/>
  <c r="S405" i="5"/>
  <c r="AE405" i="5"/>
  <c r="G405" i="5"/>
  <c r="V405" i="5"/>
  <c r="AH405" i="5"/>
  <c r="Y405" i="5"/>
  <c r="J405" i="5"/>
  <c r="AB405" i="5"/>
  <c r="D405" i="5"/>
  <c r="B405" i="5"/>
  <c r="K530" i="3"/>
  <c r="L530" i="3"/>
  <c r="K529" i="3"/>
  <c r="L529" i="3"/>
  <c r="J567" i="3"/>
  <c r="B403" i="5"/>
  <c r="AE578" i="5"/>
  <c r="S755" i="5"/>
  <c r="P520" i="5"/>
  <c r="R31" i="9"/>
  <c r="N102" i="3"/>
  <c r="D49" i="2"/>
  <c r="E49" i="2"/>
  <c r="C51" i="2"/>
  <c r="D52" i="2"/>
  <c r="E52" i="2"/>
  <c r="AB49" i="5"/>
  <c r="D54" i="2"/>
  <c r="E54" i="2"/>
  <c r="C13" i="2"/>
  <c r="D13" i="2"/>
  <c r="E13" i="2"/>
  <c r="AH49" i="5"/>
  <c r="C39" i="1"/>
  <c r="H8" i="1"/>
  <c r="H11" i="8"/>
  <c r="H28" i="8"/>
  <c r="C55" i="2"/>
  <c r="Y51" i="5"/>
  <c r="D51" i="5"/>
  <c r="S51" i="5"/>
  <c r="C11" i="8"/>
  <c r="C28" i="8"/>
  <c r="B110" i="5"/>
  <c r="AE49" i="5"/>
  <c r="C80" i="4"/>
  <c r="C73" i="1"/>
  <c r="I8" i="1"/>
  <c r="C28" i="1"/>
  <c r="E27" i="9"/>
  <c r="R27" i="9"/>
  <c r="C105" i="4"/>
  <c r="B49" i="5"/>
  <c r="M12" i="3"/>
  <c r="M27" i="3"/>
  <c r="M32" i="3"/>
  <c r="M17" i="3"/>
  <c r="M25" i="3"/>
  <c r="M31" i="3"/>
  <c r="M23" i="3"/>
  <c r="M28" i="3"/>
  <c r="M10" i="3"/>
  <c r="M20" i="3"/>
  <c r="M38" i="3"/>
  <c r="M11" i="3"/>
  <c r="M30" i="3"/>
  <c r="M21" i="3"/>
  <c r="M9" i="3"/>
  <c r="M35" i="3"/>
  <c r="M24" i="3"/>
  <c r="M29" i="3"/>
  <c r="M44" i="3"/>
  <c r="M15" i="3"/>
  <c r="M19" i="3"/>
  <c r="M13" i="3"/>
  <c r="M42" i="3"/>
  <c r="M46" i="3"/>
  <c r="M41" i="3"/>
  <c r="M40" i="3"/>
  <c r="M43" i="3"/>
  <c r="M22" i="3"/>
  <c r="M36" i="3"/>
  <c r="M14" i="3"/>
  <c r="M39" i="3"/>
  <c r="M37" i="3"/>
  <c r="M16" i="3"/>
  <c r="M34" i="3"/>
  <c r="M45" i="3"/>
  <c r="M33" i="3"/>
  <c r="M26" i="3"/>
  <c r="M153" i="3"/>
  <c r="M102" i="3"/>
  <c r="F20" i="2"/>
  <c r="F22" i="2"/>
  <c r="P430" i="4"/>
  <c r="P282" i="4"/>
  <c r="D18" i="2"/>
  <c r="E18" i="2"/>
  <c r="G334" i="2"/>
  <c r="G329" i="2"/>
  <c r="G338" i="2"/>
  <c r="G337" i="2"/>
  <c r="G327" i="2"/>
  <c r="G331" i="2"/>
  <c r="G336" i="2"/>
  <c r="G326" i="2"/>
  <c r="G330" i="2"/>
  <c r="G332" i="2"/>
  <c r="D340" i="2"/>
  <c r="E340" i="2"/>
  <c r="G335" i="2"/>
  <c r="G333" i="2"/>
  <c r="P766" i="4"/>
  <c r="P782" i="4"/>
  <c r="P786" i="4"/>
  <c r="P792" i="4"/>
  <c r="P788" i="4"/>
  <c r="P771" i="4"/>
  <c r="P793" i="4"/>
  <c r="P787" i="4"/>
  <c r="P776" i="4"/>
  <c r="P759" i="4"/>
  <c r="P768" i="4"/>
  <c r="P763" i="4"/>
  <c r="P785" i="4"/>
  <c r="P789" i="4"/>
  <c r="P795" i="4"/>
  <c r="P764" i="4"/>
  <c r="P758" i="4"/>
  <c r="P770" i="4"/>
  <c r="P767" i="4"/>
  <c r="P773" i="4"/>
  <c r="P791" i="4"/>
  <c r="P780" i="4"/>
  <c r="P774" i="4"/>
  <c r="P778" i="4"/>
  <c r="P777" i="4"/>
  <c r="P769" i="4"/>
  <c r="P366" i="4"/>
  <c r="P367" i="4"/>
  <c r="P382" i="4"/>
  <c r="P374" i="4"/>
  <c r="P355" i="4"/>
  <c r="P351" i="4"/>
  <c r="P361" i="4"/>
  <c r="P385" i="4"/>
  <c r="P379" i="4"/>
  <c r="P358" i="4"/>
  <c r="P364" i="4"/>
  <c r="P377" i="4"/>
  <c r="P360" i="4"/>
  <c r="P356" i="4"/>
  <c r="P353" i="4"/>
  <c r="P359" i="4"/>
  <c r="P363" i="4"/>
  <c r="P349" i="4"/>
  <c r="P350" i="4"/>
  <c r="P352" i="4"/>
  <c r="P368" i="4"/>
  <c r="P348" i="4"/>
  <c r="P375" i="4"/>
  <c r="P354" i="4"/>
  <c r="P380" i="4"/>
  <c r="P357" i="4"/>
  <c r="P369" i="4"/>
  <c r="P371" i="4"/>
  <c r="P376" i="4"/>
  <c r="P381" i="4"/>
  <c r="P378" i="4"/>
  <c r="P384" i="4"/>
  <c r="P287" i="4"/>
  <c r="P312" i="4"/>
  <c r="P765" i="4"/>
  <c r="D11" i="2"/>
  <c r="E11" i="2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864" i="4"/>
  <c r="P523" i="4"/>
  <c r="Q485" i="4"/>
  <c r="P772" i="4"/>
  <c r="D446" i="2"/>
  <c r="E446" i="2"/>
  <c r="C458" i="2"/>
  <c r="P446" i="4"/>
  <c r="P636" i="4"/>
  <c r="P647" i="4"/>
  <c r="P627" i="4"/>
  <c r="P646" i="4"/>
  <c r="P653" i="4"/>
  <c r="P630" i="4"/>
  <c r="P634" i="4"/>
  <c r="P639" i="4"/>
  <c r="P642" i="4"/>
  <c r="P649" i="4"/>
  <c r="P652" i="4"/>
  <c r="P633" i="4"/>
  <c r="P643" i="4"/>
  <c r="P628" i="4"/>
  <c r="P656" i="4"/>
  <c r="P623" i="4"/>
  <c r="P657" i="4"/>
  <c r="P648" i="4"/>
  <c r="P651" i="4"/>
  <c r="P626" i="4"/>
  <c r="P629" i="4"/>
  <c r="P655" i="4"/>
  <c r="P624" i="4"/>
  <c r="P632" i="4"/>
  <c r="P658" i="4"/>
  <c r="P650" i="4"/>
  <c r="P641" i="4"/>
  <c r="P622" i="4"/>
  <c r="P654" i="4"/>
  <c r="P640" i="4"/>
  <c r="P644" i="4"/>
  <c r="P637" i="4"/>
  <c r="P761" i="4"/>
  <c r="P383" i="4"/>
  <c r="P705" i="4"/>
  <c r="P724" i="4"/>
  <c r="P704" i="4"/>
  <c r="P700" i="4"/>
  <c r="P691" i="4"/>
  <c r="P711" i="4"/>
  <c r="P726" i="4"/>
  <c r="P709" i="4"/>
  <c r="P703" i="4"/>
  <c r="P692" i="4"/>
  <c r="P725" i="4"/>
  <c r="P716" i="4"/>
  <c r="P696" i="4"/>
  <c r="P722" i="4"/>
  <c r="P717" i="4"/>
  <c r="P690" i="4"/>
  <c r="P706" i="4"/>
  <c r="P708" i="4"/>
  <c r="P713" i="4"/>
  <c r="P712" i="4"/>
  <c r="P710" i="4"/>
  <c r="P702" i="4"/>
  <c r="P718" i="4"/>
  <c r="P723" i="4"/>
  <c r="P720" i="4"/>
  <c r="P719" i="4"/>
  <c r="P714" i="4"/>
  <c r="P695" i="4"/>
  <c r="P721" i="4"/>
  <c r="P694" i="4"/>
  <c r="P701" i="4"/>
  <c r="P707" i="4"/>
  <c r="P697" i="4"/>
  <c r="P689" i="4"/>
  <c r="P698" i="4"/>
  <c r="P715" i="4"/>
  <c r="P314" i="4"/>
  <c r="P313" i="4"/>
  <c r="P307" i="4"/>
  <c r="P303" i="4"/>
  <c r="P288" i="4"/>
  <c r="P297" i="4"/>
  <c r="P291" i="4"/>
  <c r="P317" i="4"/>
  <c r="P294" i="4"/>
  <c r="P281" i="4"/>
  <c r="P296" i="4"/>
  <c r="P301" i="4"/>
  <c r="P315" i="4"/>
  <c r="P295" i="4"/>
  <c r="P285" i="4"/>
  <c r="P299" i="4"/>
  <c r="P302" i="4"/>
  <c r="P310" i="4"/>
  <c r="P293" i="4"/>
  <c r="P292" i="4"/>
  <c r="P304" i="4"/>
  <c r="P280" i="4"/>
  <c r="P300" i="4"/>
  <c r="P311" i="4"/>
  <c r="P298" i="4"/>
  <c r="P290" i="4"/>
  <c r="P284" i="4"/>
  <c r="P316" i="4"/>
  <c r="P308" i="4"/>
  <c r="P305" i="4"/>
  <c r="P286" i="4"/>
  <c r="P289" i="4"/>
  <c r="C262" i="2"/>
  <c r="D260" i="2"/>
  <c r="E260" i="2"/>
  <c r="P790" i="4"/>
  <c r="P452" i="4"/>
  <c r="P443" i="4"/>
  <c r="P438" i="4"/>
  <c r="P448" i="4"/>
  <c r="P439" i="4"/>
  <c r="P445" i="4"/>
  <c r="P435" i="4"/>
  <c r="P423" i="4"/>
  <c r="P451" i="4"/>
  <c r="P454" i="4"/>
  <c r="P421" i="4"/>
  <c r="P427" i="4"/>
  <c r="P426" i="4"/>
  <c r="P434" i="4"/>
  <c r="P437" i="4"/>
  <c r="P447" i="4"/>
  <c r="P424" i="4"/>
  <c r="P417" i="4"/>
  <c r="P453" i="4"/>
  <c r="P425" i="4"/>
  <c r="P418" i="4"/>
  <c r="P450" i="4"/>
  <c r="P436" i="4"/>
  <c r="P431" i="4"/>
  <c r="P428" i="4"/>
  <c r="P441" i="4"/>
  <c r="P420" i="4"/>
  <c r="P440" i="4"/>
  <c r="P444" i="4"/>
  <c r="P429" i="4"/>
  <c r="P422" i="4"/>
  <c r="P419" i="4"/>
  <c r="P779" i="4"/>
  <c r="P370" i="4"/>
  <c r="P693" i="4"/>
  <c r="P433" i="4"/>
  <c r="P760" i="4"/>
  <c r="P794" i="4"/>
  <c r="P775" i="4"/>
  <c r="D16" i="2"/>
  <c r="E16" i="2"/>
  <c r="D17" i="2"/>
  <c r="E17" i="2"/>
  <c r="P362" i="4"/>
  <c r="M46" i="9"/>
  <c r="D9" i="2"/>
  <c r="E9" i="2"/>
  <c r="D211" i="2"/>
  <c r="E211" i="2"/>
  <c r="C223" i="2"/>
  <c r="G414" i="2"/>
  <c r="G408" i="2"/>
  <c r="G417" i="2"/>
  <c r="G415" i="2"/>
  <c r="G416" i="2"/>
  <c r="G410" i="2"/>
  <c r="G411" i="2"/>
  <c r="G409" i="2"/>
  <c r="G413" i="2"/>
  <c r="G406" i="2"/>
  <c r="D419" i="2"/>
  <c r="E419" i="2"/>
  <c r="G412" i="2"/>
  <c r="G405" i="2"/>
  <c r="P246" i="4"/>
  <c r="P217" i="4"/>
  <c r="P233" i="4"/>
  <c r="P241" i="4"/>
  <c r="P229" i="4"/>
  <c r="P221" i="4"/>
  <c r="P214" i="4"/>
  <c r="P213" i="4"/>
  <c r="P244" i="4"/>
  <c r="P234" i="4"/>
  <c r="P247" i="4"/>
  <c r="P245" i="4"/>
  <c r="P249" i="4"/>
  <c r="P232" i="4"/>
  <c r="P225" i="4"/>
  <c r="P248" i="4"/>
  <c r="P242" i="4"/>
  <c r="P226" i="4"/>
  <c r="P230" i="4"/>
  <c r="P223" i="4"/>
  <c r="P227" i="4"/>
  <c r="P240" i="4"/>
  <c r="P216" i="4"/>
  <c r="P231" i="4"/>
  <c r="P212" i="4"/>
  <c r="P215" i="4"/>
  <c r="P239" i="4"/>
  <c r="P222" i="4"/>
  <c r="P243" i="4"/>
  <c r="P219" i="4"/>
  <c r="P228" i="4"/>
  <c r="P224" i="4"/>
  <c r="P238" i="4"/>
  <c r="P236" i="4"/>
  <c r="P235" i="4"/>
  <c r="I46" i="9"/>
  <c r="D19" i="2"/>
  <c r="E19" i="2"/>
  <c r="C183" i="2"/>
  <c r="D181" i="2"/>
  <c r="E181" i="2"/>
  <c r="P373" i="4"/>
  <c r="D8" i="2"/>
  <c r="E8" i="2"/>
  <c r="C10" i="2"/>
  <c r="P783" i="4"/>
  <c r="P635" i="4"/>
  <c r="P490" i="4"/>
  <c r="P517" i="4"/>
  <c r="P486" i="4"/>
  <c r="P497" i="4"/>
  <c r="P487" i="4"/>
  <c r="P499" i="4"/>
  <c r="P521" i="4"/>
  <c r="P494" i="4"/>
  <c r="P518" i="4"/>
  <c r="P507" i="4"/>
  <c r="P500" i="4"/>
  <c r="P491" i="4"/>
  <c r="P492" i="4"/>
  <c r="P513" i="4"/>
  <c r="P503" i="4"/>
  <c r="P509" i="4"/>
  <c r="P514" i="4"/>
  <c r="P522" i="4"/>
  <c r="P508" i="4"/>
  <c r="P510" i="4"/>
  <c r="P498" i="4"/>
  <c r="P502" i="4"/>
  <c r="P489" i="4"/>
  <c r="P501" i="4"/>
  <c r="P519" i="4"/>
  <c r="P511" i="4"/>
  <c r="P512" i="4"/>
  <c r="P505" i="4"/>
  <c r="P495" i="4"/>
  <c r="P496" i="4"/>
  <c r="P520" i="4"/>
  <c r="P493" i="4"/>
  <c r="P515" i="4"/>
  <c r="P506" i="4"/>
  <c r="P488" i="4"/>
  <c r="G492" i="2"/>
  <c r="G488" i="2"/>
  <c r="G486" i="2"/>
  <c r="G495" i="2"/>
  <c r="D497" i="2"/>
  <c r="E497" i="2"/>
  <c r="G484" i="2"/>
  <c r="G493" i="2"/>
  <c r="G489" i="2"/>
  <c r="G490" i="2"/>
  <c r="G494" i="2"/>
  <c r="G487" i="2"/>
  <c r="G483" i="2"/>
  <c r="G485" i="2"/>
  <c r="G497" i="2"/>
  <c r="G291" i="2"/>
  <c r="G290" i="2"/>
  <c r="G299" i="2"/>
  <c r="G293" i="2"/>
  <c r="G296" i="2"/>
  <c r="D301" i="2"/>
  <c r="E301" i="2"/>
  <c r="G292" i="2"/>
  <c r="G287" i="2"/>
  <c r="G288" i="2"/>
  <c r="G294" i="2"/>
  <c r="G295" i="2"/>
  <c r="G298" i="2"/>
  <c r="D15" i="2"/>
  <c r="E15" i="2"/>
  <c r="P309" i="4"/>
  <c r="D378" i="2"/>
  <c r="E378" i="2"/>
  <c r="C380" i="2"/>
  <c r="G134" i="2"/>
  <c r="D143" i="2"/>
  <c r="E143" i="2"/>
  <c r="G130" i="2"/>
  <c r="G132" i="2"/>
  <c r="G141" i="2"/>
  <c r="G136" i="2"/>
  <c r="G135" i="2"/>
  <c r="G129" i="2"/>
  <c r="G131" i="2"/>
  <c r="G133" i="2"/>
  <c r="G139" i="2"/>
  <c r="G140" i="2"/>
  <c r="P699" i="4"/>
  <c r="P306" i="4"/>
  <c r="P442" i="4"/>
  <c r="P621" i="4"/>
  <c r="P558" i="4"/>
  <c r="P573" i="4"/>
  <c r="P575" i="4"/>
  <c r="P568" i="4"/>
  <c r="P562" i="4"/>
  <c r="P570" i="4"/>
  <c r="P589" i="4"/>
  <c r="P588" i="4"/>
  <c r="P560" i="4"/>
  <c r="P555" i="4"/>
  <c r="P580" i="4"/>
  <c r="P566" i="4"/>
  <c r="P578" i="4"/>
  <c r="P554" i="4"/>
  <c r="P553" i="4"/>
  <c r="P579" i="4"/>
  <c r="P564" i="4"/>
  <c r="P557" i="4"/>
  <c r="P582" i="4"/>
  <c r="P563" i="4"/>
  <c r="P576" i="4"/>
  <c r="P581" i="4"/>
  <c r="P577" i="4"/>
  <c r="P561" i="4"/>
  <c r="P569" i="4"/>
  <c r="P559" i="4"/>
  <c r="P585" i="4"/>
  <c r="P504" i="4"/>
  <c r="K11" i="3"/>
  <c r="L11" i="3"/>
  <c r="G101" i="2"/>
  <c r="G91" i="2"/>
  <c r="G103" i="2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182" i="4"/>
  <c r="N536" i="3"/>
  <c r="N565" i="3"/>
  <c r="N566" i="3"/>
  <c r="N556" i="3"/>
  <c r="N544" i="3"/>
  <c r="N563" i="3"/>
  <c r="N547" i="3"/>
  <c r="N562" i="3"/>
  <c r="N557" i="3"/>
  <c r="N555" i="3"/>
  <c r="N551" i="3"/>
  <c r="N545" i="3"/>
  <c r="N532" i="3"/>
  <c r="N546" i="3"/>
  <c r="N533" i="3"/>
  <c r="N560" i="3"/>
  <c r="N561" i="3"/>
  <c r="N550" i="3"/>
  <c r="N538" i="3"/>
  <c r="N534" i="3"/>
  <c r="N543" i="3"/>
  <c r="N548" i="3"/>
  <c r="N552" i="3"/>
  <c r="N554" i="3"/>
  <c r="N559" i="3"/>
  <c r="N564" i="3"/>
  <c r="N541" i="3"/>
  <c r="N537" i="3"/>
  <c r="N540" i="3"/>
  <c r="N539" i="3"/>
  <c r="N549" i="3"/>
  <c r="N558" i="3"/>
  <c r="N531" i="3"/>
  <c r="N535" i="3"/>
  <c r="N542" i="3"/>
  <c r="N553" i="3"/>
  <c r="K567" i="3"/>
  <c r="L567" i="3"/>
  <c r="N530" i="3"/>
  <c r="N529" i="3"/>
  <c r="N567" i="3"/>
  <c r="J47" i="3"/>
  <c r="O87" i="1"/>
  <c r="O102" i="1"/>
  <c r="O96" i="1"/>
  <c r="O100" i="1"/>
  <c r="O94" i="1"/>
  <c r="O97" i="1"/>
  <c r="O74" i="1"/>
  <c r="O84" i="1"/>
  <c r="O88" i="1"/>
  <c r="O110" i="1"/>
  <c r="O93" i="1"/>
  <c r="O86" i="1"/>
  <c r="O80" i="1"/>
  <c r="O101" i="1"/>
  <c r="O83" i="1"/>
  <c r="O107" i="1"/>
  <c r="O103" i="1"/>
  <c r="O95" i="1"/>
  <c r="O111" i="1"/>
  <c r="O98" i="1"/>
  <c r="O75" i="1"/>
  <c r="O85" i="1"/>
  <c r="O78" i="1"/>
  <c r="O108" i="1"/>
  <c r="O105" i="1"/>
  <c r="O82" i="1"/>
  <c r="O89" i="1"/>
  <c r="O79" i="1"/>
  <c r="O109" i="1"/>
  <c r="O91" i="1"/>
  <c r="O99" i="1"/>
  <c r="O106" i="1"/>
  <c r="O90" i="1"/>
  <c r="O77" i="1"/>
  <c r="O92" i="1"/>
  <c r="O104" i="1"/>
  <c r="O81" i="1"/>
  <c r="O76" i="1"/>
  <c r="E38" i="9"/>
  <c r="B46" i="9"/>
  <c r="B8" i="8"/>
  <c r="B11" i="8"/>
  <c r="B28" i="8"/>
  <c r="B51" i="5"/>
  <c r="D55" i="2"/>
  <c r="E55" i="2"/>
  <c r="C14" i="2"/>
  <c r="C61" i="2"/>
  <c r="D61" i="2"/>
  <c r="E61" i="2"/>
  <c r="C63" i="2"/>
  <c r="D51" i="2"/>
  <c r="E51" i="2"/>
  <c r="C45" i="4"/>
  <c r="P31" i="4"/>
  <c r="C113" i="4"/>
  <c r="C8" i="1"/>
  <c r="M47" i="3"/>
  <c r="P36" i="4"/>
  <c r="G407" i="2"/>
  <c r="G419" i="2"/>
  <c r="P21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659" i="4"/>
  <c r="D380" i="2"/>
  <c r="E380" i="2"/>
  <c r="G369" i="2"/>
  <c r="G378" i="2"/>
  <c r="G376" i="2"/>
  <c r="G367" i="2"/>
  <c r="G370" i="2"/>
  <c r="G375" i="2"/>
  <c r="G366" i="2"/>
  <c r="G374" i="2"/>
  <c r="G371" i="2"/>
  <c r="G377" i="2"/>
  <c r="G373" i="2"/>
  <c r="G372" i="2"/>
  <c r="P727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D458" i="2"/>
  <c r="E458" i="2"/>
  <c r="G452" i="2"/>
  <c r="G445" i="2"/>
  <c r="G454" i="2"/>
  <c r="G449" i="2"/>
  <c r="G455" i="2"/>
  <c r="G448" i="2"/>
  <c r="G453" i="2"/>
  <c r="G450" i="2"/>
  <c r="G444" i="2"/>
  <c r="G447" i="2"/>
  <c r="G456" i="2"/>
  <c r="G451" i="2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G328" i="2"/>
  <c r="G340" i="2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G143" i="2"/>
  <c r="G289" i="2"/>
  <c r="G301" i="2"/>
  <c r="D10" i="2"/>
  <c r="E10" i="2"/>
  <c r="G178" i="2"/>
  <c r="G179" i="2"/>
  <c r="G169" i="2"/>
  <c r="G173" i="2"/>
  <c r="G174" i="2"/>
  <c r="G172" i="2"/>
  <c r="G181" i="2"/>
  <c r="G177" i="2"/>
  <c r="G175" i="2"/>
  <c r="G176" i="2"/>
  <c r="D183" i="2"/>
  <c r="E183" i="2"/>
  <c r="G170" i="2"/>
  <c r="G180" i="2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G213" i="2"/>
  <c r="G214" i="2"/>
  <c r="G217" i="2"/>
  <c r="G212" i="2"/>
  <c r="G221" i="2"/>
  <c r="G215" i="2"/>
  <c r="G218" i="2"/>
  <c r="D223" i="2"/>
  <c r="E223" i="2"/>
  <c r="G209" i="2"/>
  <c r="G216" i="2"/>
  <c r="G219" i="2"/>
  <c r="G210" i="2"/>
  <c r="G220" i="2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P455" i="4"/>
  <c r="D262" i="2"/>
  <c r="E262" i="2"/>
  <c r="G253" i="2"/>
  <c r="G251" i="2"/>
  <c r="G260" i="2"/>
  <c r="G257" i="2"/>
  <c r="G255" i="2"/>
  <c r="G248" i="2"/>
  <c r="G249" i="2"/>
  <c r="G258" i="2"/>
  <c r="G256" i="2"/>
  <c r="G252" i="2"/>
  <c r="G259" i="2"/>
  <c r="G254" i="2"/>
  <c r="P318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F29" i="8"/>
  <c r="G29" i="8"/>
  <c r="K29" i="8"/>
  <c r="L29" i="8"/>
  <c r="I29" i="8"/>
  <c r="H29" i="8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86" i="4"/>
  <c r="J29" i="8"/>
  <c r="P8" i="4"/>
  <c r="P39" i="4"/>
  <c r="P42" i="4"/>
  <c r="P13" i="4"/>
  <c r="P24" i="4"/>
  <c r="P10" i="4"/>
  <c r="P7" i="4"/>
  <c r="Q7" i="4"/>
  <c r="Q8" i="4"/>
  <c r="P15" i="4"/>
  <c r="P26" i="4"/>
  <c r="P12" i="4"/>
  <c r="P29" i="4"/>
  <c r="P35" i="4"/>
  <c r="P28" i="4"/>
  <c r="P23" i="4"/>
  <c r="P30" i="4"/>
  <c r="P18" i="4"/>
  <c r="P40" i="4"/>
  <c r="P20" i="4"/>
  <c r="P25" i="4"/>
  <c r="P33" i="4"/>
  <c r="P19" i="4"/>
  <c r="P43" i="4"/>
  <c r="P32" i="4"/>
  <c r="P16" i="4"/>
  <c r="P14" i="4"/>
  <c r="P41" i="4"/>
  <c r="P27" i="4"/>
  <c r="P34" i="4"/>
  <c r="P11" i="4"/>
  <c r="P22" i="4"/>
  <c r="P38" i="4"/>
  <c r="P17" i="4"/>
  <c r="P44" i="4"/>
  <c r="N39" i="3"/>
  <c r="N34" i="3"/>
  <c r="N13" i="3"/>
  <c r="N16" i="3"/>
  <c r="N17" i="3"/>
  <c r="N14" i="3"/>
  <c r="N35" i="3"/>
  <c r="N10" i="3"/>
  <c r="N44" i="3"/>
  <c r="N20" i="3"/>
  <c r="N46" i="3"/>
  <c r="N11" i="3"/>
  <c r="N33" i="3"/>
  <c r="N38" i="3"/>
  <c r="N25" i="3"/>
  <c r="N40" i="3"/>
  <c r="N29" i="3"/>
  <c r="N37" i="3"/>
  <c r="N21" i="3"/>
  <c r="N41" i="3"/>
  <c r="K47" i="3"/>
  <c r="L47" i="3"/>
  <c r="N12" i="3"/>
  <c r="N42" i="3"/>
  <c r="N32" i="3"/>
  <c r="N26" i="3"/>
  <c r="N43" i="3"/>
  <c r="N30" i="3"/>
  <c r="N18" i="3"/>
  <c r="N15" i="3"/>
  <c r="N45" i="3"/>
  <c r="N24" i="3"/>
  <c r="N23" i="3"/>
  <c r="N19" i="3"/>
  <c r="N22" i="3"/>
  <c r="N27" i="3"/>
  <c r="N36" i="3"/>
  <c r="N28" i="3"/>
  <c r="N31" i="3"/>
  <c r="N9" i="3"/>
  <c r="P37" i="4"/>
  <c r="P9" i="4"/>
  <c r="P99" i="4"/>
  <c r="P105" i="4"/>
  <c r="P75" i="4"/>
  <c r="P90" i="4"/>
  <c r="P94" i="4"/>
  <c r="P76" i="4"/>
  <c r="P92" i="4"/>
  <c r="P112" i="4"/>
  <c r="P87" i="4"/>
  <c r="P110" i="4"/>
  <c r="P84" i="4"/>
  <c r="P88" i="4"/>
  <c r="P83" i="4"/>
  <c r="P111" i="4"/>
  <c r="P86" i="4"/>
  <c r="P102" i="4"/>
  <c r="P98" i="4"/>
  <c r="P109" i="4"/>
  <c r="P89" i="4"/>
  <c r="P104" i="4"/>
  <c r="P108" i="4"/>
  <c r="P85" i="4"/>
  <c r="P78" i="4"/>
  <c r="P97" i="4"/>
  <c r="P95" i="4"/>
  <c r="P81" i="4"/>
  <c r="P79" i="4"/>
  <c r="P103" i="4"/>
  <c r="P80" i="4"/>
  <c r="P106" i="4"/>
  <c r="P82" i="4"/>
  <c r="P101" i="4"/>
  <c r="P93" i="4"/>
  <c r="P91" i="4"/>
  <c r="P107" i="4"/>
  <c r="P96" i="4"/>
  <c r="P100" i="4"/>
  <c r="P77" i="4"/>
  <c r="E29" i="8"/>
  <c r="M29" i="8"/>
  <c r="D29" i="8"/>
  <c r="E46" i="9"/>
  <c r="R38" i="9"/>
  <c r="O73" i="1"/>
  <c r="O46" i="1"/>
  <c r="O39" i="1"/>
  <c r="O17" i="1"/>
  <c r="O30" i="1"/>
  <c r="O11" i="1"/>
  <c r="O40" i="1"/>
  <c r="O18" i="1"/>
  <c r="O12" i="1"/>
  <c r="O36" i="1"/>
  <c r="O24" i="1"/>
  <c r="O41" i="1"/>
  <c r="O33" i="1"/>
  <c r="O21" i="1"/>
  <c r="O13" i="1"/>
  <c r="O20" i="1"/>
  <c r="O29" i="1"/>
  <c r="O9" i="1"/>
  <c r="O31" i="1"/>
  <c r="O28" i="1"/>
  <c r="O43" i="1"/>
  <c r="O19" i="1"/>
  <c r="O38" i="1"/>
  <c r="O26" i="1"/>
  <c r="O34" i="1"/>
  <c r="O22" i="1"/>
  <c r="O25" i="1"/>
  <c r="O23" i="1"/>
  <c r="O15" i="1"/>
  <c r="O42" i="1"/>
  <c r="O27" i="1"/>
  <c r="O44" i="1"/>
  <c r="O32" i="1"/>
  <c r="O16" i="1"/>
  <c r="O37" i="1"/>
  <c r="O35" i="1"/>
  <c r="O10" i="1"/>
  <c r="O14" i="1"/>
  <c r="O45" i="1"/>
  <c r="G55" i="2"/>
  <c r="G57" i="2"/>
  <c r="G49" i="2"/>
  <c r="G60" i="2"/>
  <c r="G50" i="2"/>
  <c r="G54" i="2"/>
  <c r="G58" i="2"/>
  <c r="D63" i="2"/>
  <c r="E63" i="2"/>
  <c r="G59" i="2"/>
  <c r="G53" i="2"/>
  <c r="G52" i="2"/>
  <c r="G61" i="2"/>
  <c r="G56" i="2"/>
  <c r="C20" i="2"/>
  <c r="D14" i="2"/>
  <c r="E14" i="2"/>
  <c r="C29" i="8"/>
  <c r="G446" i="2"/>
  <c r="G458" i="2"/>
  <c r="B29" i="8"/>
  <c r="G250" i="2"/>
  <c r="G262" i="2"/>
  <c r="G171" i="2"/>
  <c r="G183" i="2"/>
  <c r="G211" i="2"/>
  <c r="G223" i="2"/>
  <c r="G368" i="2"/>
  <c r="G380" i="2"/>
  <c r="P45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N47" i="3"/>
  <c r="D20" i="2"/>
  <c r="E20" i="2"/>
  <c r="C22" i="2"/>
  <c r="G51" i="2"/>
  <c r="G63" i="2"/>
  <c r="O8" i="1"/>
  <c r="R46" i="9"/>
  <c r="S13" i="9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D22" i="2"/>
  <c r="E22" i="2"/>
  <c r="G18" i="2"/>
  <c r="G16" i="2"/>
  <c r="G9" i="2"/>
  <c r="G14" i="2"/>
  <c r="G8" i="2"/>
  <c r="G10" i="2"/>
  <c r="G13" i="2"/>
  <c r="G12" i="2"/>
  <c r="G11" i="2"/>
  <c r="G17" i="2"/>
  <c r="G15" i="2"/>
  <c r="G19" i="2"/>
  <c r="S15" i="9"/>
  <c r="S24" i="9"/>
  <c r="S30" i="9"/>
  <c r="S37" i="9"/>
  <c r="S16" i="9"/>
  <c r="S38" i="9"/>
  <c r="S40" i="9"/>
  <c r="S44" i="9"/>
  <c r="S23" i="9"/>
  <c r="S36" i="9"/>
  <c r="S43" i="9"/>
  <c r="S33" i="9"/>
  <c r="S17" i="9"/>
  <c r="S10" i="9"/>
  <c r="S39" i="9"/>
  <c r="S25" i="9"/>
  <c r="S14" i="9"/>
  <c r="S12" i="9"/>
  <c r="S18" i="9"/>
  <c r="S11" i="9"/>
  <c r="S35" i="9"/>
  <c r="S26" i="9"/>
  <c r="S20" i="9"/>
  <c r="S42" i="9"/>
  <c r="S27" i="9"/>
  <c r="S21" i="9"/>
  <c r="S19" i="9"/>
  <c r="S32" i="9"/>
  <c r="S31" i="9"/>
  <c r="S8" i="9"/>
  <c r="S28" i="9"/>
  <c r="S45" i="9"/>
  <c r="S22" i="9"/>
  <c r="S41" i="9"/>
  <c r="S34" i="9"/>
  <c r="S9" i="9"/>
  <c r="S29" i="9"/>
  <c r="S46" i="9"/>
  <c r="G20" i="2"/>
  <c r="G22" i="2"/>
</calcChain>
</file>

<file path=xl/sharedStrings.xml><?xml version="1.0" encoding="utf-8"?>
<sst xmlns="http://schemas.openxmlformats.org/spreadsheetml/2006/main" count="3296" uniqueCount="165">
  <si>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</si>
  <si>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</si>
  <si>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</si>
  <si>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</si>
  <si>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</si>
  <si>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</si>
  <si>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</si>
  <si>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</si>
  <si>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</si>
  <si>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</si>
  <si>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</si>
  <si>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</si>
  <si>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</si>
  <si>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</si>
  <si>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</si>
  <si>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</si>
  <si>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</si>
  <si>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</si>
  <si>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</si>
  <si>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</si>
  <si>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</si>
  <si>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</si>
  <si>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</si>
  <si>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</si>
  <si>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</si>
  <si>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</si>
  <si>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</si>
  <si>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</si>
  <si>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</si>
  <si>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</si>
  <si>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</si>
  <si>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</si>
  <si>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</si>
  <si>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</si>
  <si>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</si>
  <si>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</si>
  <si>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</si>
  <si>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</si>
  <si>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</si>
  <si>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</si>
  <si>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</si>
  <si>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</si>
  <si>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</si>
  <si>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</si>
  <si>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</si>
  <si>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</si>
  <si>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</si>
  <si>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</si>
  <si>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</si>
  <si>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</si>
  <si>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</si>
  <si>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</si>
  <si>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</si>
  <si>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</si>
  <si>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</si>
  <si>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</si>
  <si>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</si>
  <si>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</si>
  <si>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</si>
  <si>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</si>
  <si>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</si>
  <si>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</si>
  <si>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</si>
  <si>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</si>
  <si>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</si>
  <si>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</si>
  <si>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</si>
  <si>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</si>
  <si>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</si>
  <si>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</si>
  <si>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</si>
  <si>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</si>
  <si>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</si>
  <si>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</si>
  <si>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</si>
  <si>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</si>
  <si>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</si>
  <si>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</si>
  <si>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</si>
  <si>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</si>
  <si>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</si>
  <si>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</si>
  <si>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</si>
  <si>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</si>
  <si>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</si>
  <si>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</si>
  <si>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</si>
  <si>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</si>
  <si>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</si>
  <si>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</si>
  <si>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</si>
  <si>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</si>
  <si>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</si>
  <si>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</si>
  <si>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</si>
  <si>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</si>
  <si>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</si>
  <si>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</si>
  <si>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</si>
  <si>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Seguros APS, SRL.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</si>
  <si>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</si>
  <si>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</si>
  <si>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</si>
  <si>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</si>
  <si>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</si>
  <si>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</si>
  <si>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</si>
  <si>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</si>
  <si>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</si>
  <si>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</si>
  <si>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</si>
  <si>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</si>
  <si>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</si>
  <si>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</si>
  <si>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</si>
  <si>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</si>
  <si>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</si>
  <si>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</si>
  <si>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</si>
  <si>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</si>
  <si>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</si>
  <si>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</si>
  <si>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</si>
  <si>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</si>
  <si>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</si>
  <si>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</si>
  <si>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</si>
  <si>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</si>
  <si>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</si>
  <si>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</si>
  <si>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</si>
  <si>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</si>
  <si>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</si>
  <si>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</si>
  <si>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</si>
  <si>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</si>
  <si>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</si>
  <si>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</si>
  <si>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</si>
  <si>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</si>
  <si>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</si>
  <si>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</si>
  <si>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</si>
  <si>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</si>
  <si>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</si>
  <si>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</si>
  <si>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</si>
  <si>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</si>
  <si>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</si>
  <si>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</si>
  <si>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</si>
  <si>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</si>
  <si>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</si>
  <si>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</si>
  <si>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</si>
  <si>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</si>
  <si>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</si>
  <si>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</si>
  <si>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</si>
  <si>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 xml:space="preserve"> Enero - Febrero, 2018</t>
  </si>
  <si>
    <t>Comparativo Enero - Febrero,  2017 - 2018</t>
  </si>
  <si>
    <t>Comparativo Enero - Febrero, 2017 - 2018</t>
  </si>
  <si>
    <t>Enero - Febrero, 2018</t>
  </si>
  <si>
    <t>Enero -  Febrero, 2017 - 2018</t>
  </si>
  <si>
    <t>Febrero,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</si>
</sst>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3" fontId="2" fillId="0" borderId="1" xfId="0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777952"/>
        <c:axId val="1622770880"/>
      </c:barChart>
      <c:catAx>
        <c:axId val="162277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770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79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21444345.880000003</c:v>
                </c:pt>
                <c:pt idx="1">
                  <c:v>692347778.91000009</c:v>
                </c:pt>
                <c:pt idx="2">
                  <c:v>984362601.45000017</c:v>
                </c:pt>
                <c:pt idx="3">
                  <c:v>48605011.199999988</c:v>
                </c:pt>
                <c:pt idx="4">
                  <c:v>809271358.13000011</c:v>
                </c:pt>
                <c:pt idx="5">
                  <c:v>134978323.13999999</c:v>
                </c:pt>
                <c:pt idx="6">
                  <c:v>41274511.11999999</c:v>
                </c:pt>
                <c:pt idx="7">
                  <c:v>1129116556.5199997</c:v>
                </c:pt>
                <c:pt idx="8">
                  <c:v>35285517.710000001</c:v>
                </c:pt>
                <c:pt idx="9">
                  <c:v>63442181.54999999</c:v>
                </c:pt>
                <c:pt idx="10">
                  <c:v>238225423.16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769792"/>
        <c:axId val="1622779584"/>
      </c:barChart>
      <c:catAx>
        <c:axId val="162276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779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697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0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wMode val="edge"/>
          <c:hMode val="edge"/>
          <c:x val="0.45714280601288476"/>
          <c:y val="0.88194425063955617"/>
          <c:w val="0.66628573132903846"/>
          <c:h val="0.9722218899852708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42607675.5</c:v>
                </c:pt>
                <c:pt idx="1">
                  <c:v>1361021608.0400004</c:v>
                </c:pt>
                <c:pt idx="2">
                  <c:v>1978306039.3800004</c:v>
                </c:pt>
                <c:pt idx="3">
                  <c:v>89001816.870000005</c:v>
                </c:pt>
                <c:pt idx="4">
                  <c:v>1995846472.51</c:v>
                </c:pt>
                <c:pt idx="5">
                  <c:v>150402823.17999998</c:v>
                </c:pt>
                <c:pt idx="6">
                  <c:v>79094789.169999972</c:v>
                </c:pt>
                <c:pt idx="7">
                  <c:v>2339331354.3599997</c:v>
                </c:pt>
                <c:pt idx="8">
                  <c:v>63054779.490000002</c:v>
                </c:pt>
                <c:pt idx="9">
                  <c:v>141903697.36999997</c:v>
                </c:pt>
                <c:pt idx="10">
                  <c:v>398936413.59000003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782848"/>
        <c:axId val="1622777408"/>
      </c:barChart>
      <c:catAx>
        <c:axId val="1622782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77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828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8438585193"/>
          <c:y val="0.88489222938041845"/>
          <c:w val="0.65678451192538234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774144"/>
        <c:axId val="1622776864"/>
      </c:barChart>
      <c:catAx>
        <c:axId val="162277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7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414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778496"/>
        <c:axId val="1622775776"/>
      </c:barChart>
      <c:catAx>
        <c:axId val="16227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77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84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359808"/>
        <c:axId val="1623354368"/>
      </c:barChart>
      <c:catAx>
        <c:axId val="1623359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5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54368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598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350016"/>
        <c:axId val="1623350560"/>
      </c:barChart>
      <c:catAx>
        <c:axId val="162335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5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5001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360352"/>
        <c:axId val="1623357088"/>
      </c:barChart>
      <c:catAx>
        <c:axId val="162336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5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5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603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348384"/>
        <c:axId val="1623355456"/>
      </c:barChart>
      <c:catAx>
        <c:axId val="1623348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5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55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483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361440"/>
        <c:axId val="1623348928"/>
        <c:axId val="0"/>
      </c:bar3DChart>
      <c:catAx>
        <c:axId val="1623361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4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61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356000"/>
        <c:axId val="1623361984"/>
      </c:barChart>
      <c:catAx>
        <c:axId val="1623356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6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61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560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358720"/>
        <c:axId val="1623359264"/>
      </c:barChart>
      <c:catAx>
        <c:axId val="1623358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5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35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35872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960096"/>
        <c:axId val="1623953568"/>
      </c:barChart>
      <c:catAx>
        <c:axId val="1623960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5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95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600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960640"/>
        <c:axId val="1623966624"/>
        <c:axId val="0"/>
      </c:bar3DChart>
      <c:catAx>
        <c:axId val="162396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96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60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Porc'!$A$89:$A$90,'P.N.C.x Ramos, variación y Porc'!$A$92:$A$100)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Porc'!$E$89:$E$90,'P.N.C.x Ramos, variación y Porc'!$E$92:$E$100)</c:f>
              <c:numCache>
                <c:formatCode>#,##0.00</c:formatCode>
                <c:ptCount val="11"/>
                <c:pt idx="0">
                  <c:v>40.954189785852762</c:v>
                </c:pt>
                <c:pt idx="1">
                  <c:v>11.239008429920675</c:v>
                </c:pt>
                <c:pt idx="2">
                  <c:v>53.221964939365442</c:v>
                </c:pt>
                <c:pt idx="3">
                  <c:v>4.0467152240155349</c:v>
                </c:pt>
                <c:pt idx="4">
                  <c:v>3.8668837750515932</c:v>
                </c:pt>
                <c:pt idx="5">
                  <c:v>357.25642434193526</c:v>
                </c:pt>
                <c:pt idx="6">
                  <c:v>-19.170971664525752</c:v>
                </c:pt>
                <c:pt idx="7">
                  <c:v>12.057776009522298</c:v>
                </c:pt>
                <c:pt idx="8">
                  <c:v>141.83883200492596</c:v>
                </c:pt>
                <c:pt idx="9">
                  <c:v>-2.5360359958212149</c:v>
                </c:pt>
                <c:pt idx="10">
                  <c:v>39.567717596767714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954112"/>
        <c:axId val="1623957376"/>
        <c:axId val="0"/>
      </c:bar3DChart>
      <c:catAx>
        <c:axId val="1623954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95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5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45.157814152153449</c:v>
                </c:pt>
                <c:pt idx="1">
                  <c:v>16.944952197455063</c:v>
                </c:pt>
                <c:pt idx="2">
                  <c:v>52.899523173818572</c:v>
                </c:pt>
                <c:pt idx="3">
                  <c:v>11.450495001457249</c:v>
                </c:pt>
                <c:pt idx="4">
                  <c:v>6.761574047075551</c:v>
                </c:pt>
                <c:pt idx="5">
                  <c:v>208.48545323016427</c:v>
                </c:pt>
                <c:pt idx="6">
                  <c:v>-7.4237323663384815</c:v>
                </c:pt>
                <c:pt idx="7">
                  <c:v>17.749959475388025</c:v>
                </c:pt>
                <c:pt idx="8">
                  <c:v>28.89839648848687</c:v>
                </c:pt>
                <c:pt idx="9">
                  <c:v>24.658981768998984</c:v>
                </c:pt>
                <c:pt idx="10">
                  <c:v>17.527292837107808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956832"/>
        <c:axId val="1623968256"/>
        <c:axId val="0"/>
      </c:bar3DChart>
      <c:catAx>
        <c:axId val="162395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968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56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959008"/>
        <c:axId val="1623961184"/>
        <c:axId val="0"/>
      </c:bar3DChart>
      <c:catAx>
        <c:axId val="1623959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6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961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59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964448"/>
        <c:axId val="1623959552"/>
        <c:axId val="0"/>
      </c:bar3DChart>
      <c:catAx>
        <c:axId val="1623964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95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64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962816"/>
        <c:axId val="1623963360"/>
        <c:axId val="0"/>
      </c:bar3DChart>
      <c:catAx>
        <c:axId val="1623962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6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96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62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966080"/>
        <c:axId val="1593796400"/>
        <c:axId val="0"/>
      </c:bar3DChart>
      <c:catAx>
        <c:axId val="162396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9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9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396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800752"/>
        <c:axId val="1593796944"/>
        <c:axId val="0"/>
      </c:bar3DChart>
      <c:catAx>
        <c:axId val="159380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9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9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800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788240"/>
        <c:axId val="1593798032"/>
        <c:axId val="0"/>
      </c:bar3DChart>
      <c:catAx>
        <c:axId val="1593788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9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9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88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794224"/>
        <c:axId val="1593792592"/>
        <c:axId val="0"/>
      </c:bar3DChart>
      <c:catAx>
        <c:axId val="1593794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9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92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94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798576"/>
        <c:axId val="1593802384"/>
        <c:axId val="0"/>
      </c:bar3DChart>
      <c:catAx>
        <c:axId val="1593798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8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802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98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800208"/>
        <c:axId val="1593791504"/>
        <c:axId val="0"/>
      </c:bar3DChart>
      <c:catAx>
        <c:axId val="159380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9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9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800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787696"/>
        <c:axId val="1593788784"/>
        <c:axId val="0"/>
      </c:bar3DChart>
      <c:catAx>
        <c:axId val="159378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8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8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8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413872"/>
        <c:axId val="1388422032"/>
      </c:lineChart>
      <c:catAx>
        <c:axId val="138841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2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42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138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Acumulado'!$B$144:$B$181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Banesco Seguros, S.A.</c:v>
                </c:pt>
                <c:pt idx="13">
                  <c:v>Patria, S. A. Compañía de Seguros</c:v>
                </c:pt>
                <c:pt idx="14">
                  <c:v>Aseguradora Agropecuaria Dominicana. S. A.</c:v>
                </c:pt>
                <c:pt idx="15">
                  <c:v>Compañía Dominicana de Seguros, S.R.L.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Bupa Dominicana, S.A.</c:v>
                </c:pt>
                <c:pt idx="22">
                  <c:v>Seguros ADEMI, S. A.</c:v>
                </c:pt>
                <c:pt idx="23">
                  <c:v>Confederación del Canada Dominicana. S. A.</c:v>
                </c:pt>
                <c:pt idx="24">
                  <c:v>Atrio Seguros, S. A.</c:v>
                </c:pt>
                <c:pt idx="25">
                  <c:v>Seguros APS, SRL.</c:v>
                </c:pt>
                <c:pt idx="26">
                  <c:v>Autoseguro, S. A.</c:v>
                </c:pt>
                <c:pt idx="27">
                  <c:v>Amigos Compañía de Seguros, S. A.</c:v>
                </c:pt>
                <c:pt idx="28">
                  <c:v>Multiseguros MEHR,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Acumulado'!$Q$144:$Q$181</c:f>
              <c:numCache>
                <c:formatCode>0.0000</c:formatCode>
                <c:ptCount val="38"/>
                <c:pt idx="0">
                  <c:v>20.315895821835877</c:v>
                </c:pt>
                <c:pt idx="1">
                  <c:v>35.73805052784914</c:v>
                </c:pt>
                <c:pt idx="2">
                  <c:v>50.770339219103455</c:v>
                </c:pt>
                <c:pt idx="3">
                  <c:v>62.921132018794637</c:v>
                </c:pt>
                <c:pt idx="4">
                  <c:v>70.421134825424588</c:v>
                </c:pt>
                <c:pt idx="5">
                  <c:v>77.758749094182022</c:v>
                </c:pt>
                <c:pt idx="6">
                  <c:v>82.257558701249295</c:v>
                </c:pt>
                <c:pt idx="7">
                  <c:v>85.029623034679659</c:v>
                </c:pt>
                <c:pt idx="8">
                  <c:v>87.548718572727608</c:v>
                </c:pt>
                <c:pt idx="9">
                  <c:v>89.464941257066229</c:v>
                </c:pt>
                <c:pt idx="10">
                  <c:v>91.122932446388489</c:v>
                </c:pt>
                <c:pt idx="11">
                  <c:v>92.285361301310445</c:v>
                </c:pt>
                <c:pt idx="12">
                  <c:v>93.229533129219277</c:v>
                </c:pt>
                <c:pt idx="13">
                  <c:v>94.168826926140625</c:v>
                </c:pt>
                <c:pt idx="14">
                  <c:v>95.054540855818274</c:v>
                </c:pt>
                <c:pt idx="15">
                  <c:v>95.813285197492064</c:v>
                </c:pt>
                <c:pt idx="16">
                  <c:v>96.497007673131975</c:v>
                </c:pt>
                <c:pt idx="17">
                  <c:v>97.045590567909812</c:v>
                </c:pt>
                <c:pt idx="18">
                  <c:v>97.574874896975899</c:v>
                </c:pt>
                <c:pt idx="19">
                  <c:v>98.055670288717891</c:v>
                </c:pt>
                <c:pt idx="20">
                  <c:v>98.472034782968322</c:v>
                </c:pt>
                <c:pt idx="21">
                  <c:v>98.875382036154107</c:v>
                </c:pt>
                <c:pt idx="22">
                  <c:v>99.135354288543724</c:v>
                </c:pt>
                <c:pt idx="23">
                  <c:v>99.384291337537604</c:v>
                </c:pt>
                <c:pt idx="24">
                  <c:v>99.579935626118782</c:v>
                </c:pt>
                <c:pt idx="25">
                  <c:v>99.746183463018937</c:v>
                </c:pt>
                <c:pt idx="26">
                  <c:v>99.870624971449445</c:v>
                </c:pt>
                <c:pt idx="27">
                  <c:v>99.987534360400076</c:v>
                </c:pt>
                <c:pt idx="28">
                  <c:v>100.00000000000001</c:v>
                </c:pt>
                <c:pt idx="29">
                  <c:v>100.00000000000001</c:v>
                </c:pt>
                <c:pt idx="30">
                  <c:v>100.00000000000001</c:v>
                </c:pt>
                <c:pt idx="31">
                  <c:v>100.00000000000001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415504"/>
        <c:axId val="1388420400"/>
      </c:lineChart>
      <c:catAx>
        <c:axId val="138841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2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42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155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Compañía Dominicana de Seguros, S.R.L.</c:v>
                </c:pt>
                <c:pt idx="15">
                  <c:v>Aseguradora Agropecuaria Dominicana. S. A.</c:v>
                </c:pt>
                <c:pt idx="16">
                  <c:v>Angloamericana de Seguros, S. A.</c:v>
                </c:pt>
                <c:pt idx="17">
                  <c:v>Cooperativa Nacional de Seguros, Inc.</c:v>
                </c:pt>
                <c:pt idx="18">
                  <c:v>Seguros La Internacional, S. A.</c:v>
                </c:pt>
                <c:pt idx="19">
                  <c:v>Bupa Dominicana, S.A.</c:v>
                </c:pt>
                <c:pt idx="20">
                  <c:v>BMI Compañía de Seguros, S. A.</c:v>
                </c:pt>
                <c:pt idx="21">
                  <c:v>Cuna Mutual Insurance Society Dominicana, S.A.</c:v>
                </c:pt>
                <c:pt idx="22">
                  <c:v>Atrio Seguros, S. A.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La Comercial de Seguros, S. A.</c:v>
                </c:pt>
                <c:pt idx="26">
                  <c:v>Amigos Compañía de Seguros, S. A.</c:v>
                </c:pt>
                <c:pt idx="27">
                  <c:v>Seguros APS, SRL.</c:v>
                </c:pt>
                <c:pt idx="28">
                  <c:v>Autoseguro, S. A.</c:v>
                </c:pt>
                <c:pt idx="29">
                  <c:v>Multiseguros MEHR,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23.958251419850608</c:v>
                </c:pt>
                <c:pt idx="1">
                  <c:v>38.876559959035873</c:v>
                </c:pt>
                <c:pt idx="2">
                  <c:v>52.396592123242201</c:v>
                </c:pt>
                <c:pt idx="3">
                  <c:v>63.447320517944007</c:v>
                </c:pt>
                <c:pt idx="4">
                  <c:v>70.561244448823075</c:v>
                </c:pt>
                <c:pt idx="5">
                  <c:v>77.648710255462078</c:v>
                </c:pt>
                <c:pt idx="6">
                  <c:v>81.753267812863726</c:v>
                </c:pt>
                <c:pt idx="7">
                  <c:v>84.481654692246025</c:v>
                </c:pt>
                <c:pt idx="8">
                  <c:v>86.913824996893425</c:v>
                </c:pt>
                <c:pt idx="9">
                  <c:v>88.931413799567324</c:v>
                </c:pt>
                <c:pt idx="10">
                  <c:v>90.698203741813188</c:v>
                </c:pt>
                <c:pt idx="11">
                  <c:v>91.916742424048735</c:v>
                </c:pt>
                <c:pt idx="12">
                  <c:v>92.910978184636235</c:v>
                </c:pt>
                <c:pt idx="13">
                  <c:v>93.848772561762502</c:v>
                </c:pt>
                <c:pt idx="14">
                  <c:v>94.697223854259406</c:v>
                </c:pt>
                <c:pt idx="15">
                  <c:v>95.506594322277195</c:v>
                </c:pt>
                <c:pt idx="16">
                  <c:v>96.19257538126115</c:v>
                </c:pt>
                <c:pt idx="17">
                  <c:v>96.823347322284846</c:v>
                </c:pt>
                <c:pt idx="18">
                  <c:v>97.344507087458524</c:v>
                </c:pt>
                <c:pt idx="19">
                  <c:v>97.813161211355364</c:v>
                </c:pt>
                <c:pt idx="20">
                  <c:v>98.274704716363672</c:v>
                </c:pt>
                <c:pt idx="21">
                  <c:v>98.667298285845476</c:v>
                </c:pt>
                <c:pt idx="22">
                  <c:v>98.942558726374813</c:v>
                </c:pt>
                <c:pt idx="23">
                  <c:v>99.177663108445216</c:v>
                </c:pt>
                <c:pt idx="24">
                  <c:v>99.406480871146172</c:v>
                </c:pt>
                <c:pt idx="25">
                  <c:v>99.573812077249102</c:v>
                </c:pt>
                <c:pt idx="26">
                  <c:v>99.721768880749607</c:v>
                </c:pt>
                <c:pt idx="27">
                  <c:v>99.862522201965959</c:v>
                </c:pt>
                <c:pt idx="28">
                  <c:v>99.993586502101437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423120"/>
        <c:axId val="1388420944"/>
      </c:lineChart>
      <c:catAx>
        <c:axId val="13884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2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42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231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416592"/>
        <c:axId val="1388417136"/>
      </c:lineChart>
      <c:catAx>
        <c:axId val="138841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1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41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165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418224"/>
        <c:axId val="1388418768"/>
      </c:lineChart>
      <c:catAx>
        <c:axId val="138841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1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41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18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426928"/>
        <c:axId val="1599119728"/>
      </c:lineChart>
      <c:catAx>
        <c:axId val="138842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11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38842692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18096"/>
        <c:axId val="1599107760"/>
      </c:lineChart>
      <c:catAx>
        <c:axId val="159911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0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10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80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15376"/>
        <c:axId val="1599118640"/>
      </c:lineChart>
      <c:catAx>
        <c:axId val="159911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11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53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14832"/>
        <c:axId val="1599112656"/>
      </c:lineChart>
      <c:catAx>
        <c:axId val="159911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11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48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14288"/>
        <c:axId val="1599116464"/>
      </c:lineChart>
      <c:catAx>
        <c:axId val="159911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11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42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20272"/>
        <c:axId val="1599117008"/>
      </c:lineChart>
      <c:catAx>
        <c:axId val="159912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11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202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17552"/>
        <c:axId val="1599110480"/>
      </c:lineChart>
      <c:catAx>
        <c:axId val="159911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11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175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21360"/>
        <c:axId val="1599121904"/>
      </c:lineChart>
      <c:catAx>
        <c:axId val="159912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2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12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91213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1775201196.2199998</c:v>
                </c:pt>
                <c:pt idx="1">
                  <c:v>757393619.42000008</c:v>
                </c:pt>
                <c:pt idx="2">
                  <c:v>861815789.5</c:v>
                </c:pt>
                <c:pt idx="3">
                  <c:v>885919438.52999997</c:v>
                </c:pt>
                <c:pt idx="4">
                  <c:v>520325361.93000001</c:v>
                </c:pt>
                <c:pt idx="5">
                  <c:v>676407935.13999999</c:v>
                </c:pt>
                <c:pt idx="6">
                  <c:v>240968988.41</c:v>
                </c:pt>
                <c:pt idx="7">
                  <c:v>211877052.90999997</c:v>
                </c:pt>
                <c:pt idx="8">
                  <c:v>215188660.48000002</c:v>
                </c:pt>
                <c:pt idx="9">
                  <c:v>140204927.31999999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2069874920.9700003</c:v>
                </c:pt>
                <c:pt idx="1">
                  <c:v>1288868380.5599999</c:v>
                </c:pt>
                <c:pt idx="2">
                  <c:v>1168064188.7</c:v>
                </c:pt>
                <c:pt idx="3">
                  <c:v>954728505.08999991</c:v>
                </c:pt>
                <c:pt idx="4">
                  <c:v>614607989.38</c:v>
                </c:pt>
                <c:pt idx="5">
                  <c:v>612322137.75999999</c:v>
                </c:pt>
                <c:pt idx="6">
                  <c:v>354613556.76000005</c:v>
                </c:pt>
                <c:pt idx="7">
                  <c:v>235719188.24000001</c:v>
                </c:pt>
                <c:pt idx="8">
                  <c:v>210127535.14000002</c:v>
                </c:pt>
                <c:pt idx="9">
                  <c:v>174309735.31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2783936"/>
        <c:axId val="1622770336"/>
        <c:axId val="0"/>
      </c:bar3DChart>
      <c:catAx>
        <c:axId val="1622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77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83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755170026.47000003</c:v>
                </c:pt>
                <c:pt idx="1">
                  <c:v>469464646.53000009</c:v>
                </c:pt>
                <c:pt idx="2">
                  <c:v>367667246.42000002</c:v>
                </c:pt>
                <c:pt idx="3">
                  <c:v>465561366.5</c:v>
                </c:pt>
                <c:pt idx="4">
                  <c:v>323591005.40999997</c:v>
                </c:pt>
                <c:pt idx="5">
                  <c:v>278612679.45999998</c:v>
                </c:pt>
                <c:pt idx="6">
                  <c:v>125195930.27000001</c:v>
                </c:pt>
                <c:pt idx="7">
                  <c:v>106542415.3</c:v>
                </c:pt>
                <c:pt idx="8">
                  <c:v>112647499.71000001</c:v>
                </c:pt>
                <c:pt idx="9">
                  <c:v>65918779.789999992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852933145.3900001</c:v>
                </c:pt>
                <c:pt idx="1">
                  <c:v>647476588.6500001</c:v>
                </c:pt>
                <c:pt idx="2">
                  <c:v>631108634.75</c:v>
                </c:pt>
                <c:pt idx="3">
                  <c:v>510133248</c:v>
                </c:pt>
                <c:pt idx="4">
                  <c:v>314876638.48999995</c:v>
                </c:pt>
                <c:pt idx="5">
                  <c:v>308058993.45000005</c:v>
                </c:pt>
                <c:pt idx="6">
                  <c:v>188875935.49000001</c:v>
                </c:pt>
                <c:pt idx="7">
                  <c:v>116381062.97999999</c:v>
                </c:pt>
                <c:pt idx="8">
                  <c:v>105760538.43000001</c:v>
                </c:pt>
                <c:pt idx="9">
                  <c:v>80449804.219999999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2772512"/>
        <c:axId val="1622771968"/>
        <c:axId val="0"/>
      </c:bar3DChart>
      <c:catAx>
        <c:axId val="16227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277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62277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3790416"/>
        <c:axId val="1593790960"/>
        <c:axId val="0"/>
      </c:bar3DChart>
      <c:catAx>
        <c:axId val="159379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9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9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379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4183280"/>
        <c:axId val="1594185456"/>
        <c:axId val="0"/>
      </c:bar3DChart>
      <c:catAx>
        <c:axId val="159418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418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418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59418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3635389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3635389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3635389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3635390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1009650</xdr:colOff>
      <xdr:row>1</xdr:row>
      <xdr:rowOff>95250</xdr:rowOff>
    </xdr:from>
    <xdr:to>
      <xdr:col>1</xdr:col>
      <xdr:colOff>1685925</xdr:colOff>
      <xdr:row>5</xdr:row>
      <xdr:rowOff>57150</xdr:rowOff>
    </xdr:to>
    <xdr:pic>
      <xdr:nvPicPr>
        <xdr:cNvPr id="3635390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95250"/>
          <a:ext cx="676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3635390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3635390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3635390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3635390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3635390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3635390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36353908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36353909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36353910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666750</xdr:colOff>
      <xdr:row>131</xdr:row>
      <xdr:rowOff>123825</xdr:rowOff>
    </xdr:from>
    <xdr:to>
      <xdr:col>1</xdr:col>
      <xdr:colOff>1333500</xdr:colOff>
      <xdr:row>135</xdr:row>
      <xdr:rowOff>19050</xdr:rowOff>
    </xdr:to>
    <xdr:pic>
      <xdr:nvPicPr>
        <xdr:cNvPr id="3635391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163550"/>
          <a:ext cx="666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36640478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36640479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36640480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36640482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3664048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36640484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36640485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36640486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36640487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36640488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36640489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36640490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36640491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36640492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581025</xdr:colOff>
      <xdr:row>80</xdr:row>
      <xdr:rowOff>200025</xdr:rowOff>
    </xdr:from>
    <xdr:to>
      <xdr:col>0</xdr:col>
      <xdr:colOff>1181100</xdr:colOff>
      <xdr:row>84</xdr:row>
      <xdr:rowOff>85725</xdr:rowOff>
    </xdr:to>
    <xdr:pic>
      <xdr:nvPicPr>
        <xdr:cNvPr id="3664049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7639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104775</xdr:rowOff>
    </xdr:from>
    <xdr:to>
      <xdr:col>1</xdr:col>
      <xdr:colOff>1581150</xdr:colOff>
      <xdr:row>5</xdr:row>
      <xdr:rowOff>76200</xdr:rowOff>
    </xdr:to>
    <xdr:pic>
      <xdr:nvPicPr>
        <xdr:cNvPr id="38403083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667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107</xdr:row>
      <xdr:rowOff>85725</xdr:rowOff>
    </xdr:from>
    <xdr:to>
      <xdr:col>1</xdr:col>
      <xdr:colOff>1628775</xdr:colOff>
      <xdr:row>111</xdr:row>
      <xdr:rowOff>66675</xdr:rowOff>
    </xdr:to>
    <xdr:pic>
      <xdr:nvPicPr>
        <xdr:cNvPr id="3840308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72750"/>
          <a:ext cx="695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384585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384585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3845852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3845853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3845853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3845853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3845853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3845853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3845854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3845854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38458546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3845854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3845855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38458555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228600</xdr:colOff>
      <xdr:row>137</xdr:row>
      <xdr:rowOff>47625</xdr:rowOff>
    </xdr:from>
    <xdr:to>
      <xdr:col>1</xdr:col>
      <xdr:colOff>238125</xdr:colOff>
      <xdr:row>140</xdr:row>
      <xdr:rowOff>95250</xdr:rowOff>
    </xdr:to>
    <xdr:pic>
      <xdr:nvPicPr>
        <xdr:cNvPr id="3845855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54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2664517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952500</xdr:colOff>
      <xdr:row>118</xdr:row>
      <xdr:rowOff>76200</xdr:rowOff>
    </xdr:from>
    <xdr:to>
      <xdr:col>0</xdr:col>
      <xdr:colOff>1685925</xdr:colOff>
      <xdr:row>122</xdr:row>
      <xdr:rowOff>104775</xdr:rowOff>
    </xdr:to>
    <xdr:pic>
      <xdr:nvPicPr>
        <xdr:cNvPr id="2664517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563350"/>
          <a:ext cx="733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47625</xdr:rowOff>
    </xdr:from>
    <xdr:to>
      <xdr:col>0</xdr:col>
      <xdr:colOff>857250</xdr:colOff>
      <xdr:row>5</xdr:row>
      <xdr:rowOff>114300</xdr:rowOff>
    </xdr:to>
    <xdr:pic>
      <xdr:nvPicPr>
        <xdr:cNvPr id="31005368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38150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31005369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54</xdr:row>
      <xdr:rowOff>66675</xdr:rowOff>
    </xdr:from>
    <xdr:to>
      <xdr:col>0</xdr:col>
      <xdr:colOff>952500</xdr:colOff>
      <xdr:row>57</xdr:row>
      <xdr:rowOff>152400</xdr:rowOff>
    </xdr:to>
    <xdr:pic>
      <xdr:nvPicPr>
        <xdr:cNvPr id="31005370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4011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31005371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175277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1752772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193298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19329888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2"/>
  <sheetViews>
    <sheetView tabSelected="1" topLeftCell="A2" zoomScaleNormal="100" workbookViewId="0">
      <selection activeCell="A6" sqref="A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5.570312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2" t="s">
        <v>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x14ac:dyDescent="0.2">
      <c r="A3" s="183" t="s">
        <v>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5" x14ac:dyDescent="0.2">
      <c r="A4" s="185" t="s">
        <v>159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x14ac:dyDescent="0.2">
      <c r="A5" s="183" t="s">
        <v>115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5.25" customHeight="1" x14ac:dyDescent="0.2">
      <c r="A7" s="58" t="s">
        <v>32</v>
      </c>
      <c r="B7" s="80" t="s">
        <v>110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114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8639507469.460001</v>
      </c>
      <c r="D8" s="76">
        <f>SUM(D9:D46)</f>
        <v>42607675.5</v>
      </c>
      <c r="E8" s="76">
        <f t="shared" ref="E8:N8" si="0">SUM(E9:E46)</f>
        <v>1361021608.0400004</v>
      </c>
      <c r="F8" s="76">
        <f t="shared" si="0"/>
        <v>1978306039.3800004</v>
      </c>
      <c r="G8" s="76">
        <f t="shared" si="0"/>
        <v>89001816.870000005</v>
      </c>
      <c r="H8" s="76">
        <f t="shared" si="0"/>
        <v>1995846472.51</v>
      </c>
      <c r="I8" s="76">
        <f t="shared" si="0"/>
        <v>150402823.17999998</v>
      </c>
      <c r="J8" s="76">
        <f t="shared" si="0"/>
        <v>79094789.169999972</v>
      </c>
      <c r="K8" s="76">
        <f t="shared" si="0"/>
        <v>2339331354.3599997</v>
      </c>
      <c r="L8" s="76">
        <f t="shared" si="0"/>
        <v>63054779.490000002</v>
      </c>
      <c r="M8" s="76">
        <f t="shared" si="0"/>
        <v>141903697.36999997</v>
      </c>
      <c r="N8" s="76">
        <f t="shared" si="0"/>
        <v>398936413.59000003</v>
      </c>
      <c r="O8" s="64">
        <f>SUM(O9:O46)</f>
        <v>100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2069874920.97</v>
      </c>
      <c r="D9" s="49">
        <v>8501520.0099999998</v>
      </c>
      <c r="E9" s="49">
        <v>363830314.59000003</v>
      </c>
      <c r="F9" s="49">
        <v>160066513.53</v>
      </c>
      <c r="G9" s="49">
        <v>38168299.780000001</v>
      </c>
      <c r="H9" s="49">
        <v>945082216.98000002</v>
      </c>
      <c r="I9" s="49">
        <v>3852689.5900000003</v>
      </c>
      <c r="J9" s="49">
        <v>24464315.890000001</v>
      </c>
      <c r="K9" s="49">
        <v>356772077.49000001</v>
      </c>
      <c r="L9" s="49">
        <v>0</v>
      </c>
      <c r="M9" s="49">
        <v>28338465.91</v>
      </c>
      <c r="N9" s="49">
        <v>140798507.19999999</v>
      </c>
      <c r="O9" s="60">
        <f>(C9/$C$8*100)</f>
        <v>23.958251419850608</v>
      </c>
    </row>
    <row r="10" spans="1:15" ht="15.95" customHeight="1" x14ac:dyDescent="0.2">
      <c r="A10" s="47">
        <v>2</v>
      </c>
      <c r="B10" s="52" t="s">
        <v>118</v>
      </c>
      <c r="C10" s="76">
        <f t="shared" si="1"/>
        <v>1288868380.5599999</v>
      </c>
      <c r="D10" s="49">
        <v>6150140.5299999993</v>
      </c>
      <c r="E10" s="49">
        <v>41515423.719999999</v>
      </c>
      <c r="F10" s="49">
        <v>1237373287.73</v>
      </c>
      <c r="G10" s="49">
        <v>3829528.58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60">
        <f t="shared" ref="O10:O46" si="2">(C10/$C$8*100)</f>
        <v>14.918308539185263</v>
      </c>
    </row>
    <row r="11" spans="1:15" ht="15.95" customHeight="1" x14ac:dyDescent="0.2">
      <c r="A11" s="47">
        <v>3</v>
      </c>
      <c r="B11" s="52" t="s">
        <v>158</v>
      </c>
      <c r="C11" s="76">
        <f t="shared" si="1"/>
        <v>1168064188.7</v>
      </c>
      <c r="D11" s="49">
        <v>6166347.3599999994</v>
      </c>
      <c r="E11" s="49">
        <v>199363307.37</v>
      </c>
      <c r="F11" s="49">
        <v>13452276.640000001</v>
      </c>
      <c r="G11" s="49">
        <v>5558727.9000000004</v>
      </c>
      <c r="H11" s="49">
        <v>305171736.38</v>
      </c>
      <c r="I11" s="49">
        <v>119629888.08</v>
      </c>
      <c r="J11" s="49">
        <v>9178659.3599999994</v>
      </c>
      <c r="K11" s="49">
        <v>450924344.79000002</v>
      </c>
      <c r="L11" s="49">
        <v>0</v>
      </c>
      <c r="M11" s="49">
        <v>10569604.83</v>
      </c>
      <c r="N11" s="49">
        <v>48049295.990000002</v>
      </c>
      <c r="O11" s="60">
        <f t="shared" si="2"/>
        <v>13.520032164206325</v>
      </c>
    </row>
    <row r="12" spans="1:15" ht="15.95" customHeight="1" x14ac:dyDescent="0.2">
      <c r="A12" s="47">
        <v>4</v>
      </c>
      <c r="B12" s="52" t="s">
        <v>101</v>
      </c>
      <c r="C12" s="76">
        <f t="shared" si="1"/>
        <v>954728505.08999991</v>
      </c>
      <c r="D12" s="49">
        <v>6316686.4700000007</v>
      </c>
      <c r="E12" s="49">
        <v>261394802.20999998</v>
      </c>
      <c r="F12" s="49">
        <v>48204140.899999999</v>
      </c>
      <c r="G12" s="49">
        <v>26492350.829999998</v>
      </c>
      <c r="H12" s="49">
        <v>222579355.06999999</v>
      </c>
      <c r="I12" s="49">
        <v>1959820.35</v>
      </c>
      <c r="J12" s="49">
        <v>6904386.1400000006</v>
      </c>
      <c r="K12" s="49">
        <v>332477374.94999993</v>
      </c>
      <c r="L12" s="49">
        <v>0</v>
      </c>
      <c r="M12" s="49">
        <v>14998764.129999999</v>
      </c>
      <c r="N12" s="49">
        <v>33400824.039999999</v>
      </c>
      <c r="O12" s="60">
        <f t="shared" si="2"/>
        <v>11.050728394701807</v>
      </c>
    </row>
    <row r="13" spans="1:15" ht="15.95" customHeight="1" x14ac:dyDescent="0.2">
      <c r="A13" s="47">
        <v>5</v>
      </c>
      <c r="B13" s="52" t="s">
        <v>92</v>
      </c>
      <c r="C13" s="76">
        <f t="shared" si="1"/>
        <v>614607989.37999988</v>
      </c>
      <c r="D13" s="49">
        <v>340872.74</v>
      </c>
      <c r="E13" s="49">
        <v>38254447.340000004</v>
      </c>
      <c r="F13" s="49">
        <v>72230983.379999995</v>
      </c>
      <c r="G13" s="49">
        <v>3645712.3</v>
      </c>
      <c r="H13" s="49">
        <v>198300603.79000002</v>
      </c>
      <c r="I13" s="49">
        <v>4661166.0299999993</v>
      </c>
      <c r="J13" s="49">
        <v>16536473.560000001</v>
      </c>
      <c r="K13" s="49">
        <v>221045669.19</v>
      </c>
      <c r="L13" s="49">
        <v>0</v>
      </c>
      <c r="M13" s="49">
        <v>19265560.259999998</v>
      </c>
      <c r="N13" s="49">
        <v>40326500.789999999</v>
      </c>
      <c r="O13" s="60">
        <f t="shared" si="2"/>
        <v>7.1139239308790705</v>
      </c>
    </row>
    <row r="14" spans="1:15" ht="15.95" customHeight="1" x14ac:dyDescent="0.2">
      <c r="A14" s="47">
        <v>6</v>
      </c>
      <c r="B14" s="52" t="s">
        <v>97</v>
      </c>
      <c r="C14" s="76">
        <f t="shared" si="1"/>
        <v>612322137.75999999</v>
      </c>
      <c r="D14" s="49">
        <v>2001800.67</v>
      </c>
      <c r="E14" s="49">
        <v>23196934.480000004</v>
      </c>
      <c r="F14" s="49">
        <v>22194378.710000001</v>
      </c>
      <c r="G14" s="49">
        <v>7394439.8100000005</v>
      </c>
      <c r="H14" s="49">
        <v>216443696.82999998</v>
      </c>
      <c r="I14" s="49">
        <v>13651583.050000001</v>
      </c>
      <c r="J14" s="49">
        <v>14930413.34</v>
      </c>
      <c r="K14" s="49">
        <v>202273522.24000001</v>
      </c>
      <c r="L14" s="49">
        <v>0</v>
      </c>
      <c r="M14" s="49">
        <v>16293856.029999999</v>
      </c>
      <c r="N14" s="49">
        <v>93941512.599999994</v>
      </c>
      <c r="O14" s="60">
        <f t="shared" si="2"/>
        <v>7.0874658066390008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354613556.75999999</v>
      </c>
      <c r="D15" s="49">
        <v>5943046.0200000005</v>
      </c>
      <c r="E15" s="49">
        <v>4062653.09</v>
      </c>
      <c r="F15" s="49">
        <v>344607857.64999998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4.1045575574016437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235719188.24000001</v>
      </c>
      <c r="D16" s="49">
        <v>0</v>
      </c>
      <c r="E16" s="49">
        <v>203995627.13</v>
      </c>
      <c r="F16" s="49">
        <v>0</v>
      </c>
      <c r="G16" s="49">
        <v>1931620.69</v>
      </c>
      <c r="H16" s="49">
        <v>21654416.119999997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8137524.2999999998</v>
      </c>
      <c r="O16" s="60">
        <f t="shared" si="2"/>
        <v>2.728386879382295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210127535.14000002</v>
      </c>
      <c r="D17" s="49">
        <v>226570.31</v>
      </c>
      <c r="E17" s="49">
        <v>138254286.71000001</v>
      </c>
      <c r="F17" s="49">
        <v>26978.41</v>
      </c>
      <c r="G17" s="49">
        <v>349157.61</v>
      </c>
      <c r="H17" s="49">
        <v>9250485.9499999993</v>
      </c>
      <c r="I17" s="49">
        <v>4545619.37</v>
      </c>
      <c r="J17" s="49">
        <v>633309.84</v>
      </c>
      <c r="K17" s="49">
        <v>41280239.609999999</v>
      </c>
      <c r="L17" s="49">
        <v>0</v>
      </c>
      <c r="M17" s="49">
        <v>6358151.1099999994</v>
      </c>
      <c r="N17" s="49">
        <v>9202736.2200000007</v>
      </c>
      <c r="O17" s="60">
        <f t="shared" si="2"/>
        <v>2.4321703046473981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174309735.31</v>
      </c>
      <c r="D18" s="49">
        <v>0</v>
      </c>
      <c r="E18" s="49">
        <v>396018.95</v>
      </c>
      <c r="F18" s="49">
        <v>0</v>
      </c>
      <c r="G18" s="49">
        <v>15315.69</v>
      </c>
      <c r="H18" s="49">
        <v>16712254.34</v>
      </c>
      <c r="I18" s="49">
        <v>634021.41999999993</v>
      </c>
      <c r="J18" s="49">
        <v>914013.60000000009</v>
      </c>
      <c r="K18" s="49">
        <v>142960431.29000002</v>
      </c>
      <c r="L18" s="49">
        <v>0</v>
      </c>
      <c r="M18" s="49">
        <v>6563687.2000000002</v>
      </c>
      <c r="N18" s="49">
        <v>6113992.8200000003</v>
      </c>
      <c r="O18" s="60">
        <f t="shared" si="2"/>
        <v>2.017588802673898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152641949.03</v>
      </c>
      <c r="D19" s="49">
        <v>0</v>
      </c>
      <c r="E19" s="49">
        <v>222116.34</v>
      </c>
      <c r="F19" s="49">
        <v>0</v>
      </c>
      <c r="G19" s="49">
        <v>5201.33</v>
      </c>
      <c r="H19" s="49">
        <v>393422.1</v>
      </c>
      <c r="I19" s="49">
        <v>38761.72</v>
      </c>
      <c r="J19" s="49">
        <v>2190249.71</v>
      </c>
      <c r="K19" s="49">
        <v>148030490.49000001</v>
      </c>
      <c r="L19" s="49">
        <v>0</v>
      </c>
      <c r="M19" s="49">
        <v>1656871.72</v>
      </c>
      <c r="N19" s="49">
        <v>104835.62</v>
      </c>
      <c r="O19" s="60">
        <f t="shared" si="2"/>
        <v>1.7667899422458704</v>
      </c>
    </row>
    <row r="20" spans="1:15" ht="15.95" customHeight="1" x14ac:dyDescent="0.2">
      <c r="A20" s="47">
        <v>12</v>
      </c>
      <c r="B20" s="51" t="s">
        <v>117</v>
      </c>
      <c r="C20" s="76">
        <f t="shared" si="1"/>
        <v>105275740.46999998</v>
      </c>
      <c r="D20" s="49">
        <v>42117.869999999995</v>
      </c>
      <c r="E20" s="49">
        <v>216419.68</v>
      </c>
      <c r="F20" s="49">
        <v>757364.59000000008</v>
      </c>
      <c r="G20" s="49">
        <v>44962.509999999995</v>
      </c>
      <c r="H20" s="49">
        <v>1300630.44</v>
      </c>
      <c r="I20" s="49">
        <v>274266.69</v>
      </c>
      <c r="J20" s="49">
        <v>68965.069999999992</v>
      </c>
      <c r="K20" s="49">
        <v>101915860.78</v>
      </c>
      <c r="L20" s="49">
        <v>0</v>
      </c>
      <c r="M20" s="49">
        <v>27109.769999999997</v>
      </c>
      <c r="N20" s="49">
        <v>628043.07000000007</v>
      </c>
      <c r="O20" s="60">
        <f t="shared" si="2"/>
        <v>1.218538682235552</v>
      </c>
    </row>
    <row r="21" spans="1:15" ht="15.95" customHeight="1" x14ac:dyDescent="0.2">
      <c r="A21" s="47">
        <v>13</v>
      </c>
      <c r="B21" s="52" t="s">
        <v>109</v>
      </c>
      <c r="C21" s="76">
        <f t="shared" si="1"/>
        <v>85897072.799999982</v>
      </c>
      <c r="D21" s="49">
        <v>0</v>
      </c>
      <c r="E21" s="49">
        <v>39911.22</v>
      </c>
      <c r="F21" s="49">
        <v>0</v>
      </c>
      <c r="G21" s="49">
        <v>0</v>
      </c>
      <c r="H21" s="49">
        <v>475879.99</v>
      </c>
      <c r="I21" s="49">
        <v>6156.9</v>
      </c>
      <c r="J21" s="49">
        <v>658099.40999999992</v>
      </c>
      <c r="K21" s="49">
        <v>77336634.25999999</v>
      </c>
      <c r="L21" s="49">
        <v>0</v>
      </c>
      <c r="M21" s="49">
        <v>6955720.1099999994</v>
      </c>
      <c r="N21" s="49">
        <v>424670.91</v>
      </c>
      <c r="O21" s="60">
        <f t="shared" si="2"/>
        <v>0.9942357605875054</v>
      </c>
    </row>
    <row r="22" spans="1:15" ht="15.95" customHeight="1" x14ac:dyDescent="0.2">
      <c r="A22" s="47">
        <v>14</v>
      </c>
      <c r="B22" s="52" t="s">
        <v>116</v>
      </c>
      <c r="C22" s="76">
        <f t="shared" si="1"/>
        <v>81020815.260000005</v>
      </c>
      <c r="D22" s="78">
        <v>122179.85</v>
      </c>
      <c r="E22" s="78">
        <v>1875474.4100000001</v>
      </c>
      <c r="F22" s="78">
        <v>0</v>
      </c>
      <c r="G22" s="78">
        <v>1307556.8999999999</v>
      </c>
      <c r="H22" s="78">
        <v>25206955.490000002</v>
      </c>
      <c r="I22" s="78">
        <v>84774.98</v>
      </c>
      <c r="J22" s="78">
        <v>1109267.3799999999</v>
      </c>
      <c r="K22" s="78">
        <v>45564892.030000001</v>
      </c>
      <c r="L22" s="78">
        <v>0</v>
      </c>
      <c r="M22" s="78">
        <v>1974405.26</v>
      </c>
      <c r="N22" s="78">
        <v>3775308.96</v>
      </c>
      <c r="O22" s="60">
        <f t="shared" si="2"/>
        <v>0.93779437712627023</v>
      </c>
    </row>
    <row r="23" spans="1:15" ht="15.95" customHeight="1" x14ac:dyDescent="0.2">
      <c r="A23" s="47">
        <v>15</v>
      </c>
      <c r="B23" s="52" t="s">
        <v>103</v>
      </c>
      <c r="C23" s="76">
        <f t="shared" si="1"/>
        <v>73302012.790000007</v>
      </c>
      <c r="D23" s="49">
        <v>4220107.7700000005</v>
      </c>
      <c r="E23" s="49">
        <v>20398.89</v>
      </c>
      <c r="F23" s="49">
        <v>0</v>
      </c>
      <c r="G23" s="49">
        <v>7478.98</v>
      </c>
      <c r="H23" s="49">
        <v>3569147.0300000003</v>
      </c>
      <c r="I23" s="49">
        <v>15000</v>
      </c>
      <c r="J23" s="49">
        <v>77598.53</v>
      </c>
      <c r="K23" s="49">
        <v>48193618.119999997</v>
      </c>
      <c r="L23" s="49">
        <v>0</v>
      </c>
      <c r="M23" s="49">
        <v>15148166.380000001</v>
      </c>
      <c r="N23" s="49">
        <v>2050497.0899999999</v>
      </c>
      <c r="O23" s="60">
        <f t="shared" si="2"/>
        <v>0.84845129249690476</v>
      </c>
    </row>
    <row r="24" spans="1:15" ht="15.95" customHeight="1" x14ac:dyDescent="0.2">
      <c r="A24" s="47">
        <v>16</v>
      </c>
      <c r="B24" s="52" t="s">
        <v>105</v>
      </c>
      <c r="C24" s="76">
        <f t="shared" si="1"/>
        <v>69925622.040000007</v>
      </c>
      <c r="D24" s="49">
        <v>0</v>
      </c>
      <c r="E24" s="49">
        <v>6637273.2699999996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29250</v>
      </c>
      <c r="L24" s="49">
        <v>63054779.490000002</v>
      </c>
      <c r="M24" s="49">
        <v>0</v>
      </c>
      <c r="N24" s="49">
        <v>204319.28</v>
      </c>
      <c r="O24" s="60">
        <f t="shared" si="2"/>
        <v>0.80937046801778623</v>
      </c>
    </row>
    <row r="25" spans="1:15" ht="15.95" customHeight="1" x14ac:dyDescent="0.2">
      <c r="A25" s="47">
        <v>17</v>
      </c>
      <c r="B25" s="52" t="s">
        <v>80</v>
      </c>
      <c r="C25" s="76">
        <f t="shared" si="1"/>
        <v>59265384.829999998</v>
      </c>
      <c r="D25" s="49">
        <v>2629.2999999999997</v>
      </c>
      <c r="E25" s="49">
        <v>4024741.3</v>
      </c>
      <c r="F25" s="49">
        <v>0</v>
      </c>
      <c r="G25" s="49">
        <v>0</v>
      </c>
      <c r="H25" s="49">
        <v>8576737.4399999995</v>
      </c>
      <c r="I25" s="49">
        <v>143959.70000000001</v>
      </c>
      <c r="J25" s="49">
        <v>5625</v>
      </c>
      <c r="K25" s="49">
        <v>35177918.230000004</v>
      </c>
      <c r="L25" s="49">
        <v>0</v>
      </c>
      <c r="M25" s="49">
        <v>4741741.01</v>
      </c>
      <c r="N25" s="49">
        <v>6592032.8499999996</v>
      </c>
      <c r="O25" s="60">
        <f t="shared" si="2"/>
        <v>0.68598105898395956</v>
      </c>
    </row>
    <row r="26" spans="1:15" ht="15.95" customHeight="1" x14ac:dyDescent="0.2">
      <c r="A26" s="47">
        <v>18</v>
      </c>
      <c r="B26" s="52" t="s">
        <v>81</v>
      </c>
      <c r="C26" s="76">
        <f t="shared" si="1"/>
        <v>54495588.960000001</v>
      </c>
      <c r="D26" s="49">
        <v>0</v>
      </c>
      <c r="E26" s="49">
        <v>22032766.07</v>
      </c>
      <c r="F26" s="49">
        <v>0</v>
      </c>
      <c r="G26" s="49">
        <v>22400</v>
      </c>
      <c r="H26" s="49">
        <v>5204182.7699999996</v>
      </c>
      <c r="I26" s="49">
        <v>0</v>
      </c>
      <c r="J26" s="49">
        <v>34178.57</v>
      </c>
      <c r="K26" s="49">
        <v>26265018.129999999</v>
      </c>
      <c r="L26" s="49">
        <v>0</v>
      </c>
      <c r="M26" s="49">
        <v>279913.75</v>
      </c>
      <c r="N26" s="49">
        <v>657129.66999999993</v>
      </c>
      <c r="O26" s="60">
        <f t="shared" si="2"/>
        <v>0.63077194102369549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45025636.840000004</v>
      </c>
      <c r="D27" s="49">
        <v>0</v>
      </c>
      <c r="E27" s="49">
        <v>0</v>
      </c>
      <c r="F27" s="49">
        <v>0</v>
      </c>
      <c r="G27" s="49">
        <v>0</v>
      </c>
      <c r="H27" s="49">
        <v>7659.44</v>
      </c>
      <c r="I27" s="49">
        <v>0</v>
      </c>
      <c r="J27" s="49">
        <v>0</v>
      </c>
      <c r="K27" s="49">
        <v>44982822.230000004</v>
      </c>
      <c r="L27" s="49">
        <v>0</v>
      </c>
      <c r="M27" s="49">
        <v>35155.17</v>
      </c>
      <c r="N27" s="49">
        <v>0</v>
      </c>
      <c r="O27" s="60">
        <f t="shared" si="2"/>
        <v>0.52115976517367668</v>
      </c>
    </row>
    <row r="28" spans="1:15" ht="15.95" customHeight="1" x14ac:dyDescent="0.2">
      <c r="A28" s="47">
        <v>20</v>
      </c>
      <c r="B28" s="51" t="s">
        <v>111</v>
      </c>
      <c r="C28" s="76">
        <f t="shared" si="1"/>
        <v>40489408.039999999</v>
      </c>
      <c r="D28" s="49">
        <v>0</v>
      </c>
      <c r="E28" s="49">
        <v>0</v>
      </c>
      <c r="F28" s="49">
        <v>40489408.039999999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0.46865412389684213</v>
      </c>
    </row>
    <row r="29" spans="1:15" ht="15.95" customHeight="1" x14ac:dyDescent="0.2">
      <c r="A29" s="47">
        <v>21</v>
      </c>
      <c r="B29" s="52" t="s">
        <v>102</v>
      </c>
      <c r="C29" s="76">
        <f t="shared" si="1"/>
        <v>39875085.589999996</v>
      </c>
      <c r="D29" s="49">
        <v>0</v>
      </c>
      <c r="E29" s="49">
        <v>972235.79</v>
      </c>
      <c r="F29" s="49">
        <v>38902849.799999997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0.46154350500830488</v>
      </c>
    </row>
    <row r="30" spans="1:15" ht="15.95" customHeight="1" x14ac:dyDescent="0.2">
      <c r="A30" s="47">
        <v>22</v>
      </c>
      <c r="B30" s="52" t="s">
        <v>112</v>
      </c>
      <c r="C30" s="76">
        <f t="shared" si="1"/>
        <v>33918150.760000005</v>
      </c>
      <c r="D30" s="49">
        <v>0</v>
      </c>
      <c r="E30" s="49">
        <v>32670134.920000002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1248015.8400000001</v>
      </c>
      <c r="N30" s="49">
        <v>0</v>
      </c>
      <c r="O30" s="60">
        <f t="shared" si="2"/>
        <v>0.39259356948180296</v>
      </c>
    </row>
    <row r="31" spans="1:15" ht="15.95" customHeight="1" x14ac:dyDescent="0.2">
      <c r="A31" s="47">
        <v>23</v>
      </c>
      <c r="B31" s="52" t="s">
        <v>121</v>
      </c>
      <c r="C31" s="76">
        <f t="shared" si="1"/>
        <v>23781146.32</v>
      </c>
      <c r="D31" s="49">
        <v>0</v>
      </c>
      <c r="E31" s="49">
        <v>153117.01999999999</v>
      </c>
      <c r="F31" s="49">
        <v>0</v>
      </c>
      <c r="G31" s="49">
        <v>91361</v>
      </c>
      <c r="H31" s="49">
        <v>2296799.91</v>
      </c>
      <c r="I31" s="49">
        <v>0</v>
      </c>
      <c r="J31" s="49">
        <v>644630.89</v>
      </c>
      <c r="K31" s="49">
        <v>17349083.719999999</v>
      </c>
      <c r="L31" s="49">
        <v>0</v>
      </c>
      <c r="M31" s="49">
        <v>931761.35000000009</v>
      </c>
      <c r="N31" s="49">
        <v>2314392.4299999997</v>
      </c>
      <c r="O31" s="60">
        <f t="shared" si="2"/>
        <v>0.27526044052933035</v>
      </c>
    </row>
    <row r="32" spans="1:15" ht="15.95" customHeight="1" x14ac:dyDescent="0.2">
      <c r="A32" s="47">
        <v>24</v>
      </c>
      <c r="B32" s="52" t="s">
        <v>120</v>
      </c>
      <c r="C32" s="76">
        <f t="shared" si="1"/>
        <v>20311860.650000002</v>
      </c>
      <c r="D32" s="49">
        <v>643.1</v>
      </c>
      <c r="E32" s="49">
        <v>16037079.449999999</v>
      </c>
      <c r="F32" s="49">
        <v>0</v>
      </c>
      <c r="G32" s="49">
        <v>0</v>
      </c>
      <c r="H32" s="49">
        <v>4061090.29</v>
      </c>
      <c r="I32" s="49">
        <v>0</v>
      </c>
      <c r="J32" s="49">
        <v>184361.94</v>
      </c>
      <c r="K32" s="49">
        <v>0</v>
      </c>
      <c r="L32" s="49">
        <v>0</v>
      </c>
      <c r="M32" s="49">
        <v>0</v>
      </c>
      <c r="N32" s="49">
        <v>28685.87</v>
      </c>
      <c r="O32" s="60">
        <f t="shared" si="2"/>
        <v>0.23510438207040019</v>
      </c>
    </row>
    <row r="33" spans="1:15" ht="15.95" customHeight="1" x14ac:dyDescent="0.2">
      <c r="A33" s="47">
        <v>25</v>
      </c>
      <c r="B33" s="52" t="s">
        <v>100</v>
      </c>
      <c r="C33" s="76">
        <f t="shared" si="1"/>
        <v>19768727.700000003</v>
      </c>
      <c r="D33" s="49">
        <v>84793.03</v>
      </c>
      <c r="E33" s="49">
        <v>80486.62</v>
      </c>
      <c r="F33" s="49">
        <v>0</v>
      </c>
      <c r="G33" s="49">
        <v>131259.82</v>
      </c>
      <c r="H33" s="49">
        <v>7255192.0899999999</v>
      </c>
      <c r="I33" s="49">
        <v>547752.37</v>
      </c>
      <c r="J33" s="49">
        <v>114494.88</v>
      </c>
      <c r="K33" s="49">
        <v>9771835.4700000007</v>
      </c>
      <c r="L33" s="49">
        <v>0</v>
      </c>
      <c r="M33" s="49">
        <v>567089.14</v>
      </c>
      <c r="N33" s="49">
        <v>1215824.28</v>
      </c>
      <c r="O33" s="60">
        <f t="shared" si="2"/>
        <v>0.22881776270095194</v>
      </c>
    </row>
    <row r="34" spans="1:15" s="30" customFormat="1" ht="15.95" customHeight="1" x14ac:dyDescent="0.2">
      <c r="A34" s="77">
        <v>26</v>
      </c>
      <c r="B34" s="52" t="s">
        <v>84</v>
      </c>
      <c r="C34" s="76">
        <f t="shared" si="1"/>
        <v>14456592.049999999</v>
      </c>
      <c r="D34" s="49">
        <v>1837449.01</v>
      </c>
      <c r="E34" s="49">
        <v>0</v>
      </c>
      <c r="F34" s="49">
        <v>0</v>
      </c>
      <c r="G34" s="49">
        <v>0</v>
      </c>
      <c r="H34" s="49">
        <v>859020.19</v>
      </c>
      <c r="I34" s="49">
        <v>23156.03</v>
      </c>
      <c r="J34" s="49">
        <v>80874.36</v>
      </c>
      <c r="K34" s="49">
        <v>10821437.039999999</v>
      </c>
      <c r="L34" s="49">
        <v>0</v>
      </c>
      <c r="M34" s="49">
        <v>473507.94</v>
      </c>
      <c r="N34" s="49">
        <v>361147.48</v>
      </c>
      <c r="O34" s="79">
        <f t="shared" si="2"/>
        <v>0.16733120610292829</v>
      </c>
    </row>
    <row r="35" spans="1:15" ht="15.95" customHeight="1" x14ac:dyDescent="0.2">
      <c r="A35" s="47">
        <v>27</v>
      </c>
      <c r="B35" s="52" t="s">
        <v>93</v>
      </c>
      <c r="C35" s="76">
        <f t="shared" si="1"/>
        <v>12782739.090000002</v>
      </c>
      <c r="D35" s="49">
        <v>650771.46</v>
      </c>
      <c r="E35" s="49">
        <v>335912.5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10383672.530000001</v>
      </c>
      <c r="L35" s="49">
        <v>0</v>
      </c>
      <c r="M35" s="49">
        <v>1169592.03</v>
      </c>
      <c r="N35" s="49">
        <v>242790.57</v>
      </c>
      <c r="O35" s="60">
        <f t="shared" si="2"/>
        <v>0.14795680350050056</v>
      </c>
    </row>
    <row r="36" spans="1:15" ht="15.95" customHeight="1" x14ac:dyDescent="0.2">
      <c r="A36" s="47">
        <v>28</v>
      </c>
      <c r="B36" s="52" t="s">
        <v>99</v>
      </c>
      <c r="C36" s="76">
        <f t="shared" si="1"/>
        <v>12160393.699999999</v>
      </c>
      <c r="D36" s="49">
        <v>0</v>
      </c>
      <c r="E36" s="49">
        <v>1136059.19</v>
      </c>
      <c r="F36" s="49">
        <v>0</v>
      </c>
      <c r="G36" s="49">
        <v>6443.14</v>
      </c>
      <c r="H36" s="49">
        <v>1397527.97</v>
      </c>
      <c r="I36" s="49">
        <v>334206.90000000002</v>
      </c>
      <c r="J36" s="49">
        <v>364871.7</v>
      </c>
      <c r="K36" s="49">
        <v>4281946.8899999997</v>
      </c>
      <c r="L36" s="49">
        <v>0</v>
      </c>
      <c r="M36" s="49">
        <v>4296530.43</v>
      </c>
      <c r="N36" s="49">
        <v>342807.48</v>
      </c>
      <c r="O36" s="60">
        <f t="shared" si="2"/>
        <v>0.14075332121635475</v>
      </c>
    </row>
    <row r="37" spans="1:15" ht="15.95" customHeight="1" x14ac:dyDescent="0.2">
      <c r="A37" s="47">
        <v>29</v>
      </c>
      <c r="B37" s="52" t="s">
        <v>82</v>
      </c>
      <c r="C37" s="76">
        <f t="shared" si="1"/>
        <v>11323310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11323310</v>
      </c>
      <c r="L37" s="49">
        <v>0</v>
      </c>
      <c r="M37" s="49">
        <v>0</v>
      </c>
      <c r="N37" s="49">
        <v>0</v>
      </c>
      <c r="O37" s="60">
        <f t="shared" si="2"/>
        <v>0.1310643001354769</v>
      </c>
    </row>
    <row r="38" spans="1:15" ht="15.95" customHeight="1" x14ac:dyDescent="0.2">
      <c r="A38" s="47">
        <v>30</v>
      </c>
      <c r="B38" s="52" t="s">
        <v>119</v>
      </c>
      <c r="C38" s="76">
        <f t="shared" si="1"/>
        <v>554094.63</v>
      </c>
      <c r="D38" s="49">
        <v>0</v>
      </c>
      <c r="E38" s="49">
        <v>303665.78000000003</v>
      </c>
      <c r="F38" s="49">
        <v>0</v>
      </c>
      <c r="G38" s="49">
        <v>0</v>
      </c>
      <c r="H38" s="49">
        <v>47461.9</v>
      </c>
      <c r="I38" s="49">
        <v>0</v>
      </c>
      <c r="J38" s="49">
        <v>0</v>
      </c>
      <c r="K38" s="49">
        <v>169904.88</v>
      </c>
      <c r="L38" s="49">
        <v>0</v>
      </c>
      <c r="M38" s="49">
        <v>10028</v>
      </c>
      <c r="N38" s="49">
        <v>23034.07</v>
      </c>
      <c r="O38" s="60">
        <f t="shared" si="2"/>
        <v>6.4134978985628775E-3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108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107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2" t="s">
        <v>42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</row>
    <row r="68" spans="1:15" ht="12.75" hidden="1" customHeight="1" x14ac:dyDescent="0.2">
      <c r="A68" s="183" t="s">
        <v>56</v>
      </c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</row>
    <row r="69" spans="1:15" ht="12.75" hidden="1" customHeight="1" x14ac:dyDescent="0.2">
      <c r="A69" s="185" t="s">
        <v>123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</row>
    <row r="70" spans="1:15" ht="12.75" hidden="1" customHeight="1" x14ac:dyDescent="0.2">
      <c r="A70" s="183" t="s">
        <v>115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110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114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4441153860.6900024</v>
      </c>
      <c r="D73" s="87">
        <f t="shared" ref="D73:O73" si="3">SUM(D74:D111)</f>
        <v>21163329.620000001</v>
      </c>
      <c r="E73" s="87">
        <f t="shared" si="3"/>
        <v>668673829.13</v>
      </c>
      <c r="F73" s="87">
        <f t="shared" si="3"/>
        <v>993943437.92999995</v>
      </c>
      <c r="G73" s="87">
        <f t="shared" si="3"/>
        <v>40396805.670000002</v>
      </c>
      <c r="H73" s="87">
        <f t="shared" si="3"/>
        <v>1186575114.3800001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78461515.820000023</v>
      </c>
      <c r="N73" s="87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3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158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101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100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109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102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103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117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108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106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116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118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121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99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104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111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119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120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122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107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105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112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32" spans="1:15" ht="20.25" x14ac:dyDescent="0.3">
      <c r="A132" s="182" t="s">
        <v>42</v>
      </c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</row>
    <row r="133" spans="1:15" ht="15.75" customHeight="1" x14ac:dyDescent="0.2">
      <c r="A133" s="183" t="s">
        <v>56</v>
      </c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</row>
    <row r="134" spans="1:15" ht="14.25" customHeight="1" x14ac:dyDescent="0.2">
      <c r="A134" s="184" t="s">
        <v>124</v>
      </c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</row>
    <row r="135" spans="1:15" x14ac:dyDescent="0.2">
      <c r="A135" s="183" t="s">
        <v>115</v>
      </c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</row>
    <row r="136" spans="1: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customHeight="1" x14ac:dyDescent="0.2">
      <c r="A137" s="158" t="s">
        <v>32</v>
      </c>
      <c r="B137" s="80" t="s">
        <v>110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114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x14ac:dyDescent="0.2">
      <c r="A138" s="75"/>
      <c r="B138" s="75" t="s">
        <v>21</v>
      </c>
      <c r="C138" s="87">
        <f>SUM(C139:C176)</f>
        <v>4198353608.769999</v>
      </c>
      <c r="D138" s="87">
        <f t="shared" ref="D138:O138" si="6">SUM(D139:D176)</f>
        <v>21444345.880000003</v>
      </c>
      <c r="E138" s="87">
        <f t="shared" si="6"/>
        <v>692347778.91000009</v>
      </c>
      <c r="F138" s="87">
        <f t="shared" si="6"/>
        <v>984362601.45000017</v>
      </c>
      <c r="G138" s="87">
        <f t="shared" si="6"/>
        <v>48605011.199999988</v>
      </c>
      <c r="H138" s="87">
        <f t="shared" si="6"/>
        <v>809271358.13000011</v>
      </c>
      <c r="I138" s="87">
        <f t="shared" si="6"/>
        <v>134978323.13999999</v>
      </c>
      <c r="J138" s="87">
        <f t="shared" si="6"/>
        <v>41274511.11999999</v>
      </c>
      <c r="K138" s="87">
        <f t="shared" si="6"/>
        <v>1129116556.5199997</v>
      </c>
      <c r="L138" s="87">
        <f t="shared" si="6"/>
        <v>35285517.710000001</v>
      </c>
      <c r="M138" s="87">
        <f t="shared" si="6"/>
        <v>63442181.54999999</v>
      </c>
      <c r="N138" s="87">
        <f t="shared" si="6"/>
        <v>238225423.16</v>
      </c>
      <c r="O138" s="64">
        <f t="shared" si="6"/>
        <v>100.00000000000001</v>
      </c>
    </row>
    <row r="139" spans="1:15" ht="15.95" customHeight="1" x14ac:dyDescent="0.2">
      <c r="A139" s="47">
        <v>1</v>
      </c>
      <c r="B139" s="103" t="s">
        <v>91</v>
      </c>
      <c r="C139" s="63">
        <f t="shared" ref="C139:C176" si="7">SUM(D139:N139)</f>
        <v>852933145.38999999</v>
      </c>
      <c r="D139" s="48">
        <v>4417839.25</v>
      </c>
      <c r="E139" s="48">
        <v>182771390.56</v>
      </c>
      <c r="F139" s="48">
        <v>80710680.650000006</v>
      </c>
      <c r="G139" s="48">
        <v>21998793.190000001</v>
      </c>
      <c r="H139" s="48">
        <v>260828763.60999998</v>
      </c>
      <c r="I139" s="48">
        <v>1594280.6</v>
      </c>
      <c r="J139" s="48">
        <v>16625389.300000001</v>
      </c>
      <c r="K139" s="48">
        <v>172359352.58000001</v>
      </c>
      <c r="L139" s="48">
        <v>0</v>
      </c>
      <c r="M139" s="48">
        <v>10971677.52</v>
      </c>
      <c r="N139" s="48">
        <v>100654978.13</v>
      </c>
      <c r="O139" s="60">
        <f>(C139/$C$138*100)</f>
        <v>20.315895821835877</v>
      </c>
    </row>
    <row r="140" spans="1:15" ht="15.95" customHeight="1" x14ac:dyDescent="0.2">
      <c r="A140" s="47">
        <v>2</v>
      </c>
      <c r="B140" s="52" t="s">
        <v>158</v>
      </c>
      <c r="C140" s="63">
        <f t="shared" si="7"/>
        <v>647476588.6500001</v>
      </c>
      <c r="D140" s="48">
        <v>3547782.44</v>
      </c>
      <c r="E140" s="48">
        <v>118643188.52000001</v>
      </c>
      <c r="F140" s="48">
        <v>10010568.49</v>
      </c>
      <c r="G140" s="48">
        <v>3065148.3000000003</v>
      </c>
      <c r="H140" s="48">
        <v>162861716.11999997</v>
      </c>
      <c r="I140" s="48">
        <v>118233423.22</v>
      </c>
      <c r="J140" s="48">
        <v>4890040.67</v>
      </c>
      <c r="K140" s="48">
        <v>199535904.34999999</v>
      </c>
      <c r="L140" s="48">
        <v>0</v>
      </c>
      <c r="M140" s="48">
        <v>6173369.5800000001</v>
      </c>
      <c r="N140" s="48">
        <v>20515446.960000001</v>
      </c>
      <c r="O140" s="60">
        <f t="shared" ref="O140:O175" si="8">(C140/$C$138*100)</f>
        <v>15.422154706013263</v>
      </c>
    </row>
    <row r="141" spans="1:15" ht="15.95" customHeight="1" x14ac:dyDescent="0.2">
      <c r="A141" s="47">
        <v>3</v>
      </c>
      <c r="B141" s="52" t="s">
        <v>118</v>
      </c>
      <c r="C141" s="63">
        <f t="shared" si="7"/>
        <v>631108634.75</v>
      </c>
      <c r="D141" s="48">
        <v>3295348.07</v>
      </c>
      <c r="E141" s="48">
        <v>23035420.07</v>
      </c>
      <c r="F141" s="48">
        <v>603125269.74000001</v>
      </c>
      <c r="G141" s="48">
        <v>1652596.87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60">
        <f t="shared" si="8"/>
        <v>15.032288691254314</v>
      </c>
    </row>
    <row r="142" spans="1:15" ht="15.95" customHeight="1" x14ac:dyDescent="0.2">
      <c r="A142" s="47">
        <v>4</v>
      </c>
      <c r="B142" s="52" t="s">
        <v>101</v>
      </c>
      <c r="C142" s="63">
        <f t="shared" si="7"/>
        <v>510133248</v>
      </c>
      <c r="D142" s="48">
        <v>2094383.48</v>
      </c>
      <c r="E142" s="48">
        <v>124136603.26000001</v>
      </c>
      <c r="F142" s="48">
        <v>28271388.07</v>
      </c>
      <c r="G142" s="48">
        <v>12364071.969999999</v>
      </c>
      <c r="H142" s="48">
        <v>136168475.02000001</v>
      </c>
      <c r="I142" s="48">
        <v>285573.62</v>
      </c>
      <c r="J142" s="48">
        <v>2893880.49</v>
      </c>
      <c r="K142" s="48">
        <v>177473060.34999999</v>
      </c>
      <c r="L142" s="48">
        <v>0</v>
      </c>
      <c r="M142" s="48">
        <v>9314243.5800000001</v>
      </c>
      <c r="N142" s="48">
        <v>17131568.16</v>
      </c>
      <c r="O142" s="60">
        <f t="shared" si="8"/>
        <v>12.150792799691184</v>
      </c>
    </row>
    <row r="143" spans="1:15" ht="15.95" customHeight="1" x14ac:dyDescent="0.2">
      <c r="A143" s="47">
        <v>5</v>
      </c>
      <c r="B143" s="52" t="s">
        <v>97</v>
      </c>
      <c r="C143" s="63">
        <f t="shared" si="7"/>
        <v>314876638.49000001</v>
      </c>
      <c r="D143" s="48">
        <v>1041636.89</v>
      </c>
      <c r="E143" s="48">
        <v>11090588.790000001</v>
      </c>
      <c r="F143" s="48">
        <v>12825649.130000001</v>
      </c>
      <c r="G143" s="48">
        <v>6095378.0300000003</v>
      </c>
      <c r="H143" s="48">
        <v>98793517.5</v>
      </c>
      <c r="I143" s="48">
        <v>9858879.9600000009</v>
      </c>
      <c r="J143" s="48">
        <v>8381614.96</v>
      </c>
      <c r="K143" s="48">
        <v>101520637.26000001</v>
      </c>
      <c r="L143" s="48">
        <v>0</v>
      </c>
      <c r="M143" s="48">
        <v>8162913.7299999995</v>
      </c>
      <c r="N143" s="48">
        <v>57105822.239999995</v>
      </c>
      <c r="O143" s="60">
        <f t="shared" si="8"/>
        <v>7.5000028066299578</v>
      </c>
    </row>
    <row r="144" spans="1:15" ht="15.95" customHeight="1" x14ac:dyDescent="0.2">
      <c r="A144" s="47">
        <v>6</v>
      </c>
      <c r="B144" s="52" t="s">
        <v>92</v>
      </c>
      <c r="C144" s="63">
        <f t="shared" si="7"/>
        <v>308058993.44999999</v>
      </c>
      <c r="D144" s="48">
        <v>139035.14000000001</v>
      </c>
      <c r="E144" s="48">
        <v>17513735.760000002</v>
      </c>
      <c r="F144" s="48">
        <v>31037467.350000001</v>
      </c>
      <c r="G144" s="48">
        <v>1158021.1100000001</v>
      </c>
      <c r="H144" s="48">
        <v>102831638.40000001</v>
      </c>
      <c r="I144" s="48">
        <v>1036827.69</v>
      </c>
      <c r="J144" s="48">
        <v>5852696.5800000001</v>
      </c>
      <c r="K144" s="48">
        <v>119580880.66</v>
      </c>
      <c r="L144" s="48">
        <v>0</v>
      </c>
      <c r="M144" s="48">
        <v>8430977.6099999994</v>
      </c>
      <c r="N144" s="48">
        <v>20477713.149999999</v>
      </c>
      <c r="O144" s="60">
        <f t="shared" si="8"/>
        <v>7.3376142687574308</v>
      </c>
    </row>
    <row r="145" spans="1:17" ht="15.95" customHeight="1" x14ac:dyDescent="0.2">
      <c r="A145" s="47">
        <v>7</v>
      </c>
      <c r="B145" s="52" t="s">
        <v>96</v>
      </c>
      <c r="C145" s="63">
        <f t="shared" si="7"/>
        <v>188875935.49000001</v>
      </c>
      <c r="D145" s="48">
        <v>4396804.1500000004</v>
      </c>
      <c r="E145" s="48">
        <v>618703.88</v>
      </c>
      <c r="F145" s="48">
        <v>183860427.46000001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60">
        <f t="shared" si="8"/>
        <v>4.4988096070672672</v>
      </c>
    </row>
    <row r="146" spans="1:17" ht="15.95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v>0</v>
      </c>
      <c r="E146" s="48">
        <v>100919127.06999999</v>
      </c>
      <c r="F146" s="48">
        <v>0</v>
      </c>
      <c r="G146" s="48">
        <v>956382.07</v>
      </c>
      <c r="H146" s="48">
        <v>10230015.58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4275538.26</v>
      </c>
      <c r="O146" s="60">
        <f t="shared" si="8"/>
        <v>2.7720643334303707</v>
      </c>
    </row>
    <row r="147" spans="1:17" ht="15.95" customHeight="1" x14ac:dyDescent="0.2">
      <c r="A147" s="47">
        <v>9</v>
      </c>
      <c r="B147" s="52" t="s">
        <v>79</v>
      </c>
      <c r="C147" s="63">
        <f t="shared" si="7"/>
        <v>105760538.42999999</v>
      </c>
      <c r="D147" s="48">
        <v>210001.4</v>
      </c>
      <c r="E147" s="48">
        <v>68808180.370000005</v>
      </c>
      <c r="F147" s="48">
        <v>14270.11</v>
      </c>
      <c r="G147" s="48">
        <v>343774.44</v>
      </c>
      <c r="H147" s="48">
        <v>4652613.63</v>
      </c>
      <c r="I147" s="48">
        <v>3061265.77</v>
      </c>
      <c r="J147" s="48">
        <v>274304.05</v>
      </c>
      <c r="K147" s="48">
        <v>20066160.879999999</v>
      </c>
      <c r="L147" s="48">
        <v>0</v>
      </c>
      <c r="M147" s="48">
        <v>3236322.37</v>
      </c>
      <c r="N147" s="48">
        <v>5093645.41</v>
      </c>
      <c r="O147" s="60">
        <f t="shared" si="8"/>
        <v>2.5190955380479463</v>
      </c>
    </row>
    <row r="148" spans="1:17" ht="15.95" customHeight="1" x14ac:dyDescent="0.2">
      <c r="A148" s="47">
        <v>10</v>
      </c>
      <c r="B148" s="52" t="s">
        <v>94</v>
      </c>
      <c r="C148" s="63">
        <f t="shared" si="7"/>
        <v>80449804.219999999</v>
      </c>
      <c r="D148" s="48">
        <v>0</v>
      </c>
      <c r="E148" s="48">
        <v>192830.56</v>
      </c>
      <c r="F148" s="48">
        <v>0</v>
      </c>
      <c r="G148" s="48">
        <v>4939.18</v>
      </c>
      <c r="H148" s="48">
        <v>6586128.8399999999</v>
      </c>
      <c r="I148" s="48">
        <v>552548.6</v>
      </c>
      <c r="J148" s="48">
        <v>106863.94</v>
      </c>
      <c r="K148" s="48">
        <v>68387491.879999995</v>
      </c>
      <c r="L148" s="48">
        <v>0</v>
      </c>
      <c r="M148" s="48">
        <v>770860.63</v>
      </c>
      <c r="N148" s="48">
        <v>3848140.5900000003</v>
      </c>
      <c r="O148" s="60">
        <f t="shared" si="8"/>
        <v>1.9162226843386247</v>
      </c>
    </row>
    <row r="149" spans="1:17" ht="15.95" customHeight="1" x14ac:dyDescent="0.2">
      <c r="A149" s="47">
        <v>11</v>
      </c>
      <c r="B149" s="52" t="s">
        <v>78</v>
      </c>
      <c r="C149" s="63">
        <f t="shared" si="7"/>
        <v>69608332.930000007</v>
      </c>
      <c r="D149" s="48">
        <v>0</v>
      </c>
      <c r="E149" s="48">
        <v>166270.09</v>
      </c>
      <c r="F149" s="48">
        <v>0</v>
      </c>
      <c r="G149" s="48">
        <v>1001.33</v>
      </c>
      <c r="H149" s="48">
        <v>282496.7</v>
      </c>
      <c r="I149" s="48">
        <v>19753.099999999999</v>
      </c>
      <c r="J149" s="48">
        <v>676211.29</v>
      </c>
      <c r="K149" s="48">
        <v>67424918.969999999</v>
      </c>
      <c r="L149" s="48">
        <v>0</v>
      </c>
      <c r="M149" s="48">
        <v>995185.98</v>
      </c>
      <c r="N149" s="48">
        <v>42495.47</v>
      </c>
      <c r="O149" s="60">
        <f t="shared" si="8"/>
        <v>1.6579911893222665</v>
      </c>
    </row>
    <row r="150" spans="1:17" ht="15.95" customHeight="1" x14ac:dyDescent="0.2">
      <c r="A150" s="47">
        <v>12</v>
      </c>
      <c r="B150" s="51" t="s">
        <v>117</v>
      </c>
      <c r="C150" s="63">
        <f t="shared" si="7"/>
        <v>48802873.780000001</v>
      </c>
      <c r="D150" s="48">
        <v>9869.34</v>
      </c>
      <c r="E150" s="48">
        <v>118810.79</v>
      </c>
      <c r="F150" s="48">
        <v>427839.25</v>
      </c>
      <c r="G150" s="48">
        <v>33407.199999999997</v>
      </c>
      <c r="H150" s="48">
        <v>620216.78</v>
      </c>
      <c r="I150" s="48">
        <v>40534.480000000003</v>
      </c>
      <c r="J150" s="48">
        <v>21233.62</v>
      </c>
      <c r="K150" s="48">
        <v>47340960.659999996</v>
      </c>
      <c r="L150" s="48">
        <v>0</v>
      </c>
      <c r="M150" s="48">
        <v>5249.99</v>
      </c>
      <c r="N150" s="48">
        <v>184751.67</v>
      </c>
      <c r="O150" s="60">
        <f t="shared" si="8"/>
        <v>1.1624288549219628</v>
      </c>
    </row>
    <row r="151" spans="1:17" ht="15.95" customHeight="1" x14ac:dyDescent="0.2">
      <c r="A151" s="47">
        <v>13</v>
      </c>
      <c r="B151" s="52" t="s">
        <v>116</v>
      </c>
      <c r="C151" s="63">
        <f t="shared" si="7"/>
        <v>39639672.00999999</v>
      </c>
      <c r="D151" s="48">
        <v>69109.06</v>
      </c>
      <c r="E151" s="48">
        <v>959420.9</v>
      </c>
      <c r="F151" s="48">
        <v>0</v>
      </c>
      <c r="G151" s="48">
        <v>834052.37</v>
      </c>
      <c r="H151" s="48">
        <v>10468214.85</v>
      </c>
      <c r="I151" s="48">
        <v>32137.35</v>
      </c>
      <c r="J151" s="48">
        <v>648498.11</v>
      </c>
      <c r="K151" s="48">
        <v>22850801.529999997</v>
      </c>
      <c r="L151" s="48">
        <v>0</v>
      </c>
      <c r="M151" s="48">
        <v>1830227.51</v>
      </c>
      <c r="N151" s="48">
        <v>1947210.3299999998</v>
      </c>
      <c r="O151" s="60">
        <f t="shared" si="8"/>
        <v>0.94417182790882903</v>
      </c>
    </row>
    <row r="152" spans="1:17" ht="15.95" customHeight="1" x14ac:dyDescent="0.2">
      <c r="A152" s="47">
        <v>14</v>
      </c>
      <c r="B152" s="52" t="s">
        <v>109</v>
      </c>
      <c r="C152" s="63">
        <f t="shared" si="7"/>
        <v>39434875.019999996</v>
      </c>
      <c r="D152" s="48">
        <v>0</v>
      </c>
      <c r="E152" s="48">
        <v>19192.240000000002</v>
      </c>
      <c r="F152" s="48">
        <v>0</v>
      </c>
      <c r="G152" s="48">
        <v>0</v>
      </c>
      <c r="H152" s="48">
        <v>212913.72</v>
      </c>
      <c r="I152" s="48">
        <v>6156.9</v>
      </c>
      <c r="J152" s="48">
        <v>241973.93</v>
      </c>
      <c r="K152" s="48">
        <v>35170788.109999999</v>
      </c>
      <c r="L152" s="48">
        <v>0</v>
      </c>
      <c r="M152" s="48">
        <v>3620231.29</v>
      </c>
      <c r="N152" s="48">
        <v>163618.82999999999</v>
      </c>
      <c r="O152" s="60">
        <f t="shared" si="8"/>
        <v>0.93929379692134407</v>
      </c>
    </row>
    <row r="153" spans="1:17" ht="15.95" customHeight="1" x14ac:dyDescent="0.2">
      <c r="A153" s="47">
        <v>15</v>
      </c>
      <c r="B153" s="52" t="s">
        <v>105</v>
      </c>
      <c r="C153" s="63">
        <f t="shared" si="7"/>
        <v>37185402.730000004</v>
      </c>
      <c r="D153" s="48">
        <v>0</v>
      </c>
      <c r="E153" s="48">
        <v>1765458.34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29250</v>
      </c>
      <c r="L153" s="48">
        <v>35285517.710000001</v>
      </c>
      <c r="M153" s="48">
        <v>0</v>
      </c>
      <c r="N153" s="48">
        <v>105176.68</v>
      </c>
      <c r="O153" s="60">
        <f t="shared" si="8"/>
        <v>0.88571392967764562</v>
      </c>
    </row>
    <row r="154" spans="1:17" ht="15.95" customHeight="1" x14ac:dyDescent="0.2">
      <c r="A154" s="47">
        <v>16</v>
      </c>
      <c r="B154" s="52" t="s">
        <v>103</v>
      </c>
      <c r="C154" s="63">
        <f t="shared" si="7"/>
        <v>31854770.449999999</v>
      </c>
      <c r="D154" s="48">
        <v>1891969.53</v>
      </c>
      <c r="E154" s="48">
        <v>0</v>
      </c>
      <c r="F154" s="48">
        <v>0</v>
      </c>
      <c r="G154" s="48">
        <v>4547.41</v>
      </c>
      <c r="H154" s="48">
        <v>484885.28</v>
      </c>
      <c r="I154" s="48">
        <v>5000</v>
      </c>
      <c r="J154" s="48">
        <v>44930.87</v>
      </c>
      <c r="K154" s="48">
        <v>22312199.539999999</v>
      </c>
      <c r="L154" s="48">
        <v>0</v>
      </c>
      <c r="M154" s="48">
        <v>5853385.4100000001</v>
      </c>
      <c r="N154" s="48">
        <v>1257852.4099999999</v>
      </c>
      <c r="O154" s="60">
        <f t="shared" si="8"/>
        <v>0.75874434167379623</v>
      </c>
    </row>
    <row r="155" spans="1:17" ht="15.95" customHeight="1" x14ac:dyDescent="0.2">
      <c r="A155" s="47">
        <v>17</v>
      </c>
      <c r="B155" s="52" t="s">
        <v>81</v>
      </c>
      <c r="C155" s="63">
        <f t="shared" si="7"/>
        <v>28705087.23</v>
      </c>
      <c r="D155" s="48">
        <v>0</v>
      </c>
      <c r="E155" s="48">
        <v>10634241.65</v>
      </c>
      <c r="F155" s="48">
        <v>0</v>
      </c>
      <c r="G155" s="48">
        <v>0</v>
      </c>
      <c r="H155" s="48">
        <v>2806936.81</v>
      </c>
      <c r="I155" s="48">
        <v>0</v>
      </c>
      <c r="J155" s="48">
        <v>10253.57</v>
      </c>
      <c r="K155" s="48">
        <v>14815305.85</v>
      </c>
      <c r="L155" s="48">
        <v>0</v>
      </c>
      <c r="M155" s="48">
        <v>96454.31</v>
      </c>
      <c r="N155" s="48">
        <v>341895.04</v>
      </c>
      <c r="O155" s="60">
        <f t="shared" si="8"/>
        <v>0.68372247563991628</v>
      </c>
      <c r="P155" s="7"/>
      <c r="Q155" s="7"/>
    </row>
    <row r="156" spans="1:17" ht="15.95" customHeight="1" x14ac:dyDescent="0.2">
      <c r="A156" s="47">
        <v>18</v>
      </c>
      <c r="B156" s="52" t="s">
        <v>80</v>
      </c>
      <c r="C156" s="63">
        <f t="shared" si="7"/>
        <v>23031449.759999998</v>
      </c>
      <c r="D156" s="48">
        <v>43.1</v>
      </c>
      <c r="E156" s="48">
        <v>1259216.1099999999</v>
      </c>
      <c r="F156" s="48">
        <v>0</v>
      </c>
      <c r="G156" s="48">
        <v>0</v>
      </c>
      <c r="H156" s="48">
        <v>2657657.36</v>
      </c>
      <c r="I156" s="48">
        <v>31206.720000000001</v>
      </c>
      <c r="J156" s="48">
        <v>0</v>
      </c>
      <c r="K156" s="48">
        <v>15181482.039999999</v>
      </c>
      <c r="L156" s="48">
        <v>0</v>
      </c>
      <c r="M156" s="48">
        <v>490366.01</v>
      </c>
      <c r="N156" s="48">
        <v>3411478.42</v>
      </c>
      <c r="O156" s="60">
        <f t="shared" si="8"/>
        <v>0.54858289477783106</v>
      </c>
    </row>
    <row r="157" spans="1:17" ht="15.95" customHeight="1" x14ac:dyDescent="0.2">
      <c r="A157" s="47">
        <v>19</v>
      </c>
      <c r="B157" s="52" t="s">
        <v>83</v>
      </c>
      <c r="C157" s="63">
        <f t="shared" si="7"/>
        <v>22221227.73</v>
      </c>
      <c r="D157" s="48">
        <v>0</v>
      </c>
      <c r="E157" s="48">
        <v>0</v>
      </c>
      <c r="F157" s="48">
        <v>0</v>
      </c>
      <c r="G157" s="48">
        <v>0</v>
      </c>
      <c r="H157" s="48">
        <v>3829.72</v>
      </c>
      <c r="I157" s="48">
        <v>0</v>
      </c>
      <c r="J157" s="48">
        <v>0</v>
      </c>
      <c r="K157" s="48">
        <v>22184398.010000002</v>
      </c>
      <c r="L157" s="48">
        <v>0</v>
      </c>
      <c r="M157" s="48">
        <v>33000</v>
      </c>
      <c r="N157" s="48">
        <v>0</v>
      </c>
      <c r="O157" s="60">
        <f t="shared" si="8"/>
        <v>0.52928432906608369</v>
      </c>
    </row>
    <row r="158" spans="1:17" ht="15.95" customHeight="1" x14ac:dyDescent="0.2">
      <c r="A158" s="47">
        <v>20</v>
      </c>
      <c r="B158" s="52" t="s">
        <v>112</v>
      </c>
      <c r="C158" s="63">
        <f t="shared" si="7"/>
        <v>20185490.68</v>
      </c>
      <c r="D158" s="48">
        <v>0</v>
      </c>
      <c r="E158" s="48">
        <v>19972019.48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213471.2</v>
      </c>
      <c r="N158" s="48">
        <v>0</v>
      </c>
      <c r="O158" s="60">
        <f t="shared" si="8"/>
        <v>0.48079539174199737</v>
      </c>
    </row>
    <row r="159" spans="1:17" ht="15.95" customHeight="1" x14ac:dyDescent="0.2">
      <c r="A159" s="47">
        <v>21</v>
      </c>
      <c r="B159" s="52" t="s">
        <v>102</v>
      </c>
      <c r="C159" s="63">
        <f t="shared" si="7"/>
        <v>17480453.77</v>
      </c>
      <c r="D159" s="48">
        <v>0</v>
      </c>
      <c r="E159" s="48">
        <v>335356.53000000003</v>
      </c>
      <c r="F159" s="48">
        <v>17145097.239999998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60">
        <f t="shared" si="8"/>
        <v>0.41636449425043276</v>
      </c>
    </row>
    <row r="160" spans="1:17" ht="15.95" customHeight="1" x14ac:dyDescent="0.2">
      <c r="A160" s="47">
        <v>22</v>
      </c>
      <c r="B160" s="51" t="s">
        <v>111</v>
      </c>
      <c r="C160" s="63">
        <f t="shared" si="7"/>
        <v>16933943.960000001</v>
      </c>
      <c r="D160" s="48">
        <v>0</v>
      </c>
      <c r="E160" s="48">
        <v>0</v>
      </c>
      <c r="F160" s="48">
        <v>16933943.960000001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60">
        <f t="shared" si="8"/>
        <v>0.40334725318578335</v>
      </c>
    </row>
    <row r="161" spans="1:15" ht="15.95" customHeight="1" x14ac:dyDescent="0.2">
      <c r="A161" s="47">
        <v>23</v>
      </c>
      <c r="B161" s="52" t="s">
        <v>120</v>
      </c>
      <c r="C161" s="63">
        <f t="shared" si="7"/>
        <v>10914554.439999998</v>
      </c>
      <c r="D161" s="48">
        <v>321.55</v>
      </c>
      <c r="E161" s="48">
        <v>8048702.7199999997</v>
      </c>
      <c r="F161" s="48">
        <v>0</v>
      </c>
      <c r="G161" s="48">
        <v>0</v>
      </c>
      <c r="H161" s="48">
        <v>2658169.86</v>
      </c>
      <c r="I161" s="48">
        <v>0</v>
      </c>
      <c r="J161" s="48">
        <v>184361.94</v>
      </c>
      <c r="K161" s="48">
        <v>0</v>
      </c>
      <c r="L161" s="48">
        <v>0</v>
      </c>
      <c r="M161" s="48">
        <v>0</v>
      </c>
      <c r="N161" s="48">
        <v>22998.37</v>
      </c>
      <c r="O161" s="60">
        <f t="shared" si="8"/>
        <v>0.25997225238961369</v>
      </c>
    </row>
    <row r="162" spans="1:15" ht="15.95" customHeight="1" x14ac:dyDescent="0.2">
      <c r="A162" s="47">
        <v>24</v>
      </c>
      <c r="B162" s="52" t="s">
        <v>100</v>
      </c>
      <c r="C162" s="63">
        <f t="shared" si="7"/>
        <v>10451257.58</v>
      </c>
      <c r="D162" s="48">
        <v>36344.76</v>
      </c>
      <c r="E162" s="48">
        <v>24618.22</v>
      </c>
      <c r="F162" s="48">
        <v>0</v>
      </c>
      <c r="G162" s="48">
        <v>65902.62</v>
      </c>
      <c r="H162" s="48">
        <v>4361479.22</v>
      </c>
      <c r="I162" s="48">
        <v>220735.13</v>
      </c>
      <c r="J162" s="48">
        <v>48036.25</v>
      </c>
      <c r="K162" s="48">
        <v>4580214.3600000003</v>
      </c>
      <c r="L162" s="48">
        <v>0</v>
      </c>
      <c r="M162" s="48">
        <v>386631.39</v>
      </c>
      <c r="N162" s="48">
        <v>727295.63</v>
      </c>
      <c r="O162" s="60">
        <f t="shared" si="8"/>
        <v>0.24893704899387761</v>
      </c>
    </row>
    <row r="163" spans="1:15" ht="15.95" customHeight="1" x14ac:dyDescent="0.2">
      <c r="A163" s="47">
        <v>25</v>
      </c>
      <c r="B163" s="52" t="s">
        <v>121</v>
      </c>
      <c r="C163" s="63">
        <f t="shared" si="7"/>
        <v>8213839.0500000007</v>
      </c>
      <c r="D163" s="48">
        <v>0</v>
      </c>
      <c r="E163" s="48">
        <v>76558.509999999995</v>
      </c>
      <c r="F163" s="48">
        <v>0</v>
      </c>
      <c r="G163" s="48">
        <v>21839.94</v>
      </c>
      <c r="H163" s="48">
        <v>720701.1</v>
      </c>
      <c r="I163" s="48">
        <v>0</v>
      </c>
      <c r="J163" s="48">
        <v>49487.6</v>
      </c>
      <c r="K163" s="48">
        <v>6366373.5899999999</v>
      </c>
      <c r="L163" s="48">
        <v>0</v>
      </c>
      <c r="M163" s="48">
        <v>344963.29</v>
      </c>
      <c r="N163" s="48">
        <v>633915.02</v>
      </c>
      <c r="O163" s="60">
        <f t="shared" si="8"/>
        <v>0.19564428858117139</v>
      </c>
    </row>
    <row r="164" spans="1:15" ht="15.95" customHeight="1" x14ac:dyDescent="0.2">
      <c r="A164" s="47">
        <v>26</v>
      </c>
      <c r="B164" s="52" t="s">
        <v>99</v>
      </c>
      <c r="C164" s="63">
        <f t="shared" si="7"/>
        <v>6979672.0599999996</v>
      </c>
      <c r="D164" s="48">
        <v>0</v>
      </c>
      <c r="E164" s="48">
        <v>934478.71</v>
      </c>
      <c r="F164" s="48">
        <v>0</v>
      </c>
      <c r="G164" s="48">
        <v>5155.17</v>
      </c>
      <c r="H164" s="48">
        <v>993526.13</v>
      </c>
      <c r="I164" s="48">
        <v>0</v>
      </c>
      <c r="J164" s="48">
        <v>324733.95</v>
      </c>
      <c r="K164" s="48">
        <v>2223777.5099999998</v>
      </c>
      <c r="L164" s="48">
        <v>0</v>
      </c>
      <c r="M164" s="48">
        <v>2321917.39</v>
      </c>
      <c r="N164" s="48">
        <v>176083.20000000001</v>
      </c>
      <c r="O164" s="60">
        <f t="shared" si="8"/>
        <v>0.16624783690016168</v>
      </c>
    </row>
    <row r="165" spans="1:15" ht="15.95" customHeight="1" x14ac:dyDescent="0.2">
      <c r="A165" s="47">
        <v>27</v>
      </c>
      <c r="B165" s="52" t="s">
        <v>82</v>
      </c>
      <c r="C165" s="63">
        <f t="shared" si="7"/>
        <v>5224494.5599999996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5224494.5599999996</v>
      </c>
      <c r="L165" s="48">
        <v>0</v>
      </c>
      <c r="M165" s="48">
        <v>0</v>
      </c>
      <c r="N165" s="48">
        <v>0</v>
      </c>
      <c r="O165" s="60">
        <f t="shared" si="8"/>
        <v>0.12444150843050669</v>
      </c>
    </row>
    <row r="166" spans="1:15" ht="15.95" customHeight="1" x14ac:dyDescent="0.2">
      <c r="A166" s="47">
        <v>28</v>
      </c>
      <c r="B166" s="52" t="s">
        <v>93</v>
      </c>
      <c r="C166" s="63">
        <f t="shared" si="7"/>
        <v>4908269.55</v>
      </c>
      <c r="D166" s="48">
        <v>293857.71999999997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4338913.95</v>
      </c>
      <c r="L166" s="48">
        <v>0</v>
      </c>
      <c r="M166" s="48">
        <v>190732.76</v>
      </c>
      <c r="N166" s="48">
        <v>84765.119999999995</v>
      </c>
      <c r="O166" s="60">
        <f t="shared" si="8"/>
        <v>0.11690938895063646</v>
      </c>
    </row>
    <row r="167" spans="1:15" ht="15.95" customHeight="1" x14ac:dyDescent="0.2">
      <c r="A167" s="47">
        <v>29</v>
      </c>
      <c r="B167" s="52" t="s">
        <v>119</v>
      </c>
      <c r="C167" s="63">
        <f t="shared" si="7"/>
        <v>523351.63000000006</v>
      </c>
      <c r="D167" s="48">
        <v>0</v>
      </c>
      <c r="E167" s="48">
        <v>303665.78000000003</v>
      </c>
      <c r="F167" s="48">
        <v>0</v>
      </c>
      <c r="G167" s="48">
        <v>0</v>
      </c>
      <c r="H167" s="48">
        <v>47461.9</v>
      </c>
      <c r="I167" s="48">
        <v>0</v>
      </c>
      <c r="J167" s="48">
        <v>0</v>
      </c>
      <c r="K167" s="48">
        <v>149189.88</v>
      </c>
      <c r="L167" s="48">
        <v>0</v>
      </c>
      <c r="M167" s="48">
        <v>0</v>
      </c>
      <c r="N167" s="48">
        <v>23034.07</v>
      </c>
      <c r="O167" s="60">
        <f t="shared" si="8"/>
        <v>1.246563959993183E-2</v>
      </c>
    </row>
    <row r="168" spans="1:15" ht="15.95" customHeight="1" x14ac:dyDescent="0.2">
      <c r="A168" s="47">
        <v>30</v>
      </c>
      <c r="B168" s="52" t="s">
        <v>89</v>
      </c>
      <c r="C168" s="63">
        <f t="shared" si="7"/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60">
        <f t="shared" si="8"/>
        <v>0</v>
      </c>
    </row>
    <row r="169" spans="1:15" ht="15.95" customHeight="1" x14ac:dyDescent="0.2">
      <c r="A169" s="47">
        <v>31</v>
      </c>
      <c r="B169" s="52" t="s">
        <v>85</v>
      </c>
      <c r="C169" s="63">
        <f t="shared" si="7"/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60">
        <f t="shared" si="8"/>
        <v>0</v>
      </c>
    </row>
    <row r="170" spans="1:15" ht="15.95" customHeight="1" x14ac:dyDescent="0.2">
      <c r="A170" s="47">
        <v>32</v>
      </c>
      <c r="B170" s="52" t="s">
        <v>84</v>
      </c>
      <c r="C170" s="63">
        <f t="shared" si="7"/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60">
        <f t="shared" si="8"/>
        <v>0</v>
      </c>
    </row>
    <row r="171" spans="1:15" ht="15.95" customHeight="1" x14ac:dyDescent="0.2">
      <c r="A171" s="47">
        <v>33</v>
      </c>
      <c r="B171" s="52" t="s">
        <v>108</v>
      </c>
      <c r="C171" s="63">
        <f t="shared" si="7"/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60">
        <f t="shared" si="8"/>
        <v>0</v>
      </c>
    </row>
    <row r="172" spans="1:15" ht="15.95" customHeight="1" x14ac:dyDescent="0.2">
      <c r="A172" s="47">
        <v>34</v>
      </c>
      <c r="B172" s="52" t="s">
        <v>106</v>
      </c>
      <c r="C172" s="63">
        <f t="shared" si="7"/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60">
        <f t="shared" si="8"/>
        <v>0</v>
      </c>
    </row>
    <row r="173" spans="1:15" ht="15.95" customHeight="1" x14ac:dyDescent="0.2">
      <c r="A173" s="47">
        <v>35</v>
      </c>
      <c r="B173" s="52" t="s">
        <v>104</v>
      </c>
      <c r="C173" s="63">
        <f t="shared" si="7"/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60">
        <f t="shared" si="8"/>
        <v>0</v>
      </c>
    </row>
    <row r="174" spans="1:15" ht="15.95" customHeight="1" x14ac:dyDescent="0.2">
      <c r="A174" s="47">
        <v>36</v>
      </c>
      <c r="B174" s="52" t="s">
        <v>122</v>
      </c>
      <c r="C174" s="63">
        <f t="shared" si="7"/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60">
        <f t="shared" si="8"/>
        <v>0</v>
      </c>
    </row>
    <row r="175" spans="1:15" ht="15.95" customHeight="1" x14ac:dyDescent="0.2">
      <c r="A175" s="47">
        <v>37</v>
      </c>
      <c r="B175" s="52" t="s">
        <v>88</v>
      </c>
      <c r="C175" s="63">
        <f t="shared" si="7"/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60">
        <f t="shared" si="8"/>
        <v>0</v>
      </c>
    </row>
    <row r="176" spans="1:15" ht="15.95" customHeight="1" x14ac:dyDescent="0.2">
      <c r="A176" s="47">
        <v>38</v>
      </c>
      <c r="B176" s="52" t="s">
        <v>107</v>
      </c>
      <c r="C176" s="63">
        <f t="shared" si="7"/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60">
        <f>(C176/$C$138*100)</f>
        <v>0</v>
      </c>
    </row>
    <row r="177" spans="1:15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7" spans="1:15" ht="19.5" hidden="1" customHeight="1" x14ac:dyDescent="0.3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</row>
    <row r="198" spans="1:15" ht="12.75" hidden="1" customHeight="1" x14ac:dyDescent="0.2">
      <c r="A198" s="183"/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</row>
    <row r="199" spans="1:15" ht="12.75" hidden="1" customHeight="1" x14ac:dyDescent="0.2">
      <c r="A199" s="184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</row>
    <row r="200" spans="1:15" ht="12.75" hidden="1" customHeight="1" x14ac:dyDescent="0.2">
      <c r="A200" s="183"/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/>
      <c r="B202" s="80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</row>
    <row r="203" spans="1:15" ht="15" hidden="1" customHeight="1" x14ac:dyDescent="0.2">
      <c r="A203" s="75"/>
      <c r="B203" s="75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115"/>
    </row>
    <row r="204" spans="1:15" ht="15.95" hidden="1" customHeight="1" x14ac:dyDescent="0.2">
      <c r="A204" s="47"/>
      <c r="B204" s="103"/>
      <c r="C204" s="63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60"/>
    </row>
    <row r="205" spans="1:15" ht="15.95" hidden="1" customHeight="1" x14ac:dyDescent="0.2">
      <c r="A205" s="47"/>
      <c r="B205" s="52"/>
      <c r="C205" s="63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60"/>
    </row>
    <row r="206" spans="1:15" ht="15.95" hidden="1" customHeight="1" x14ac:dyDescent="0.2">
      <c r="A206" s="47"/>
      <c r="B206" s="52"/>
      <c r="C206" s="63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60"/>
    </row>
    <row r="207" spans="1:15" ht="15.95" hidden="1" customHeight="1" x14ac:dyDescent="0.2">
      <c r="A207" s="47"/>
      <c r="B207" s="52"/>
      <c r="C207" s="63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60"/>
    </row>
    <row r="208" spans="1:15" ht="15.95" hidden="1" customHeight="1" x14ac:dyDescent="0.2">
      <c r="A208" s="47"/>
      <c r="B208" s="52"/>
      <c r="C208" s="63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60"/>
    </row>
    <row r="209" spans="1:108" ht="15.95" hidden="1" customHeight="1" x14ac:dyDescent="0.2">
      <c r="A209" s="47"/>
      <c r="B209" s="52"/>
      <c r="C209" s="63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60"/>
    </row>
    <row r="210" spans="1:108" ht="15.95" hidden="1" customHeight="1" x14ac:dyDescent="0.2">
      <c r="A210" s="47"/>
      <c r="B210" s="52"/>
      <c r="C210" s="63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60"/>
    </row>
    <row r="211" spans="1:108" ht="15.95" hidden="1" customHeight="1" x14ac:dyDescent="0.2">
      <c r="A211" s="47"/>
      <c r="B211" s="52"/>
      <c r="C211" s="63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60"/>
    </row>
    <row r="212" spans="1:108" s="16" customFormat="1" ht="15.95" hidden="1" customHeight="1" x14ac:dyDescent="0.2">
      <c r="A212" s="47"/>
      <c r="B212" s="52"/>
      <c r="C212" s="63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60"/>
    </row>
    <row r="213" spans="1:108" ht="15.95" hidden="1" customHeight="1" x14ac:dyDescent="0.2">
      <c r="A213" s="47"/>
      <c r="B213" s="52"/>
      <c r="C213" s="63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60"/>
    </row>
    <row r="214" spans="1:108" ht="15.95" hidden="1" customHeight="1" x14ac:dyDescent="0.2">
      <c r="A214" s="47"/>
      <c r="B214" s="52"/>
      <c r="C214" s="63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60"/>
    </row>
    <row r="215" spans="1:108" ht="15.95" hidden="1" customHeight="1" x14ac:dyDescent="0.2">
      <c r="A215" s="47"/>
      <c r="B215" s="52"/>
      <c r="C215" s="63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60"/>
    </row>
    <row r="216" spans="1:108" ht="15.95" hidden="1" customHeight="1" x14ac:dyDescent="0.2">
      <c r="A216" s="47"/>
      <c r="B216" s="52"/>
      <c r="C216" s="63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60"/>
    </row>
    <row r="217" spans="1:108" ht="15.95" hidden="1" customHeight="1" x14ac:dyDescent="0.2">
      <c r="A217" s="47"/>
      <c r="B217" s="52"/>
      <c r="C217" s="63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60"/>
    </row>
    <row r="218" spans="1:108" s="16" customFormat="1" ht="15.95" hidden="1" customHeight="1" x14ac:dyDescent="0.2">
      <c r="A218" s="47"/>
      <c r="B218" s="52"/>
      <c r="C218" s="63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60"/>
    </row>
    <row r="219" spans="1:108" ht="15.95" hidden="1" customHeight="1" x14ac:dyDescent="0.2">
      <c r="A219" s="47"/>
      <c r="B219" s="52"/>
      <c r="C219" s="63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60"/>
    </row>
    <row r="220" spans="1:108" s="16" customFormat="1" ht="15.95" hidden="1" customHeight="1" x14ac:dyDescent="0.2">
      <c r="A220" s="47"/>
      <c r="B220" s="52"/>
      <c r="C220" s="63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60"/>
    </row>
    <row r="221" spans="1:108" ht="15.95" hidden="1" customHeight="1" x14ac:dyDescent="0.2">
      <c r="A221" s="47"/>
      <c r="B221" s="52"/>
      <c r="C221" s="63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60"/>
    </row>
    <row r="222" spans="1:108" s="16" customFormat="1" ht="15.95" hidden="1" customHeight="1" x14ac:dyDescent="0.2">
      <c r="A222" s="47"/>
      <c r="B222" s="52"/>
      <c r="C222" s="63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60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/>
      <c r="B223" s="52"/>
      <c r="C223" s="63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60"/>
    </row>
    <row r="224" spans="1:108" ht="15.95" hidden="1" customHeight="1" x14ac:dyDescent="0.2">
      <c r="A224" s="47"/>
      <c r="B224" s="52"/>
      <c r="C224" s="63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60"/>
    </row>
    <row r="225" spans="1:15" ht="15.95" hidden="1" customHeight="1" x14ac:dyDescent="0.2">
      <c r="A225" s="47"/>
      <c r="B225" s="51"/>
      <c r="C225" s="63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60"/>
    </row>
    <row r="226" spans="1:15" ht="15.95" hidden="1" customHeight="1" x14ac:dyDescent="0.2">
      <c r="A226" s="47"/>
      <c r="B226" s="52"/>
      <c r="C226" s="63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60"/>
    </row>
    <row r="227" spans="1:15" ht="15.95" hidden="1" customHeight="1" x14ac:dyDescent="0.2">
      <c r="A227" s="47"/>
      <c r="B227" s="52"/>
      <c r="C227" s="63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60"/>
    </row>
    <row r="228" spans="1:15" ht="15.95" hidden="1" customHeight="1" x14ac:dyDescent="0.2">
      <c r="A228" s="47"/>
      <c r="B228" s="52"/>
      <c r="C228" s="63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60"/>
    </row>
    <row r="229" spans="1:15" ht="15.95" hidden="1" customHeight="1" x14ac:dyDescent="0.2">
      <c r="A229" s="47"/>
      <c r="B229" s="52"/>
      <c r="C229" s="63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60"/>
    </row>
    <row r="230" spans="1:15" ht="15.95" hidden="1" customHeight="1" x14ac:dyDescent="0.2">
      <c r="A230" s="47"/>
      <c r="B230" s="52"/>
      <c r="C230" s="63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60"/>
    </row>
    <row r="231" spans="1:15" ht="15.95" hidden="1" customHeight="1" x14ac:dyDescent="0.2">
      <c r="A231" s="47"/>
      <c r="B231" s="52"/>
      <c r="C231" s="63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60"/>
    </row>
    <row r="232" spans="1:15" ht="15.95" hidden="1" customHeight="1" x14ac:dyDescent="0.2">
      <c r="A232" s="47"/>
      <c r="B232" s="52"/>
      <c r="C232" s="63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60"/>
    </row>
    <row r="233" spans="1:15" ht="15.95" hidden="1" customHeight="1" x14ac:dyDescent="0.2">
      <c r="A233" s="47"/>
      <c r="B233" s="52"/>
      <c r="C233" s="63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60"/>
    </row>
    <row r="234" spans="1:15" ht="15.95" hidden="1" customHeight="1" x14ac:dyDescent="0.2">
      <c r="A234" s="47"/>
      <c r="B234" s="51"/>
      <c r="C234" s="63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60"/>
    </row>
    <row r="235" spans="1:15" ht="15.95" hidden="1" customHeight="1" x14ac:dyDescent="0.2">
      <c r="A235" s="47"/>
      <c r="B235" s="52"/>
      <c r="C235" s="63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60"/>
    </row>
    <row r="236" spans="1:15" ht="15.95" hidden="1" customHeight="1" x14ac:dyDescent="0.2">
      <c r="A236" s="47"/>
      <c r="B236" s="52"/>
      <c r="C236" s="63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60"/>
    </row>
    <row r="237" spans="1:15" ht="15.95" hidden="1" customHeight="1" x14ac:dyDescent="0.2">
      <c r="A237" s="47"/>
      <c r="B237" s="52"/>
      <c r="C237" s="63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60"/>
    </row>
    <row r="238" spans="1:15" ht="15.95" hidden="1" customHeight="1" x14ac:dyDescent="0.2">
      <c r="A238" s="47"/>
      <c r="B238" s="52"/>
      <c r="C238" s="63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60"/>
    </row>
    <row r="239" spans="1:15" ht="15.95" hidden="1" customHeight="1" x14ac:dyDescent="0.2">
      <c r="A239" s="47"/>
      <c r="B239" s="52"/>
      <c r="C239" s="63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60"/>
    </row>
    <row r="240" spans="1:15" ht="15.95" hidden="1" customHeight="1" x14ac:dyDescent="0.2">
      <c r="A240" s="47"/>
      <c r="B240" s="52"/>
      <c r="C240" s="63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60"/>
    </row>
    <row r="241" spans="1:15" ht="15.95" hidden="1" customHeight="1" x14ac:dyDescent="0.2">
      <c r="A241" s="47"/>
      <c r="B241" s="52"/>
      <c r="C241" s="63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60"/>
    </row>
    <row r="242" spans="1:15" hidden="1" x14ac:dyDescent="0.2">
      <c r="A242" s="81"/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</row>
    <row r="264" spans="1:15" ht="13.5" hidden="1" customHeight="1" x14ac:dyDescent="0.2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</row>
    <row r="265" spans="1:15" ht="13.5" hidden="1" customHeight="1" x14ac:dyDescent="0.2">
      <c r="A265" s="184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</row>
    <row r="266" spans="1:15" hidden="1" x14ac:dyDescent="0.2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/>
      <c r="B268" s="80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</row>
    <row r="269" spans="1:15" ht="15" hidden="1" customHeight="1" x14ac:dyDescent="0.2">
      <c r="A269" s="75"/>
      <c r="B269" s="75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115"/>
    </row>
    <row r="270" spans="1:15" ht="15.95" hidden="1" customHeight="1" x14ac:dyDescent="0.2">
      <c r="A270" s="47"/>
      <c r="B270" s="103"/>
      <c r="C270" s="63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60"/>
    </row>
    <row r="271" spans="1:15" ht="15.95" hidden="1" customHeight="1" x14ac:dyDescent="0.2">
      <c r="A271" s="47"/>
      <c r="B271" s="52"/>
      <c r="C271" s="63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60"/>
    </row>
    <row r="272" spans="1:15" ht="15.95" hidden="1" customHeight="1" x14ac:dyDescent="0.2">
      <c r="A272" s="47"/>
      <c r="B272" s="52"/>
      <c r="C272" s="63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60"/>
    </row>
    <row r="273" spans="1:15" ht="15.95" hidden="1" customHeight="1" x14ac:dyDescent="0.2">
      <c r="A273" s="47"/>
      <c r="B273" s="52"/>
      <c r="C273" s="63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60"/>
    </row>
    <row r="274" spans="1:15" ht="15.95" hidden="1" customHeight="1" x14ac:dyDescent="0.2">
      <c r="A274" s="47"/>
      <c r="B274" s="52"/>
      <c r="C274" s="63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60"/>
    </row>
    <row r="275" spans="1:15" ht="15.95" hidden="1" customHeight="1" x14ac:dyDescent="0.2">
      <c r="A275" s="47"/>
      <c r="B275" s="52"/>
      <c r="C275" s="63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60"/>
    </row>
    <row r="276" spans="1:15" ht="15.95" hidden="1" customHeight="1" x14ac:dyDescent="0.2">
      <c r="A276" s="47"/>
      <c r="B276" s="52"/>
      <c r="C276" s="63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60"/>
    </row>
    <row r="277" spans="1:15" ht="15.95" hidden="1" customHeight="1" x14ac:dyDescent="0.2">
      <c r="A277" s="47"/>
      <c r="B277" s="52"/>
      <c r="C277" s="63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60"/>
    </row>
    <row r="278" spans="1:15" ht="15.95" hidden="1" customHeight="1" x14ac:dyDescent="0.2">
      <c r="A278" s="47"/>
      <c r="B278" s="52"/>
      <c r="C278" s="63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60"/>
    </row>
    <row r="279" spans="1:15" ht="15.95" hidden="1" customHeight="1" x14ac:dyDescent="0.2">
      <c r="A279" s="47"/>
      <c r="B279" s="52"/>
      <c r="C279" s="63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60"/>
    </row>
    <row r="280" spans="1:15" ht="15.95" hidden="1" customHeight="1" x14ac:dyDescent="0.2">
      <c r="A280" s="47"/>
      <c r="B280" s="52"/>
      <c r="C280" s="63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60"/>
    </row>
    <row r="281" spans="1:15" ht="15.95" hidden="1" customHeight="1" x14ac:dyDescent="0.2">
      <c r="A281" s="47"/>
      <c r="B281" s="52"/>
      <c r="C281" s="63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60"/>
    </row>
    <row r="282" spans="1:15" ht="15.95" hidden="1" customHeight="1" x14ac:dyDescent="0.2">
      <c r="A282" s="47"/>
      <c r="B282" s="52"/>
      <c r="C282" s="63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60"/>
    </row>
    <row r="283" spans="1:15" ht="15.95" hidden="1" customHeight="1" x14ac:dyDescent="0.2">
      <c r="A283" s="47"/>
      <c r="B283" s="52"/>
      <c r="C283" s="63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60"/>
    </row>
    <row r="284" spans="1:15" ht="15.95" hidden="1" customHeight="1" x14ac:dyDescent="0.2">
      <c r="A284" s="47"/>
      <c r="B284" s="52"/>
      <c r="C284" s="63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60"/>
    </row>
    <row r="285" spans="1:15" ht="15.95" hidden="1" customHeight="1" x14ac:dyDescent="0.2">
      <c r="A285" s="47"/>
      <c r="B285" s="52"/>
      <c r="C285" s="63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60"/>
    </row>
    <row r="286" spans="1:15" ht="15.95" hidden="1" customHeight="1" x14ac:dyDescent="0.2">
      <c r="A286" s="47"/>
      <c r="B286" s="52"/>
      <c r="C286" s="63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60"/>
    </row>
    <row r="287" spans="1:15" ht="15.95" hidden="1" customHeight="1" x14ac:dyDescent="0.2">
      <c r="A287" s="47"/>
      <c r="B287" s="52"/>
      <c r="C287" s="63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60"/>
    </row>
    <row r="288" spans="1:15" ht="15.95" hidden="1" customHeight="1" x14ac:dyDescent="0.2">
      <c r="A288" s="47"/>
      <c r="B288" s="52"/>
      <c r="C288" s="63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60"/>
    </row>
    <row r="289" spans="1:15" ht="15.95" hidden="1" customHeight="1" x14ac:dyDescent="0.2">
      <c r="A289" s="47"/>
      <c r="B289" s="52"/>
      <c r="C289" s="63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60"/>
    </row>
    <row r="290" spans="1:15" ht="15.95" hidden="1" customHeight="1" x14ac:dyDescent="0.2">
      <c r="A290" s="47"/>
      <c r="B290" s="52"/>
      <c r="C290" s="104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60"/>
    </row>
    <row r="291" spans="1:15" ht="15.95" hidden="1" customHeight="1" x14ac:dyDescent="0.2">
      <c r="A291" s="47"/>
      <c r="B291" s="51"/>
      <c r="C291" s="104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60"/>
    </row>
    <row r="292" spans="1:15" ht="15.95" hidden="1" customHeight="1" x14ac:dyDescent="0.2">
      <c r="A292" s="47"/>
      <c r="B292" s="52"/>
      <c r="C292" s="104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60"/>
    </row>
    <row r="293" spans="1:15" ht="15.95" hidden="1" customHeight="1" x14ac:dyDescent="0.2">
      <c r="A293" s="47"/>
      <c r="B293" s="52"/>
      <c r="C293" s="104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60"/>
    </row>
    <row r="294" spans="1:15" ht="15.95" hidden="1" customHeight="1" x14ac:dyDescent="0.2">
      <c r="A294" s="47"/>
      <c r="B294" s="52"/>
      <c r="C294" s="104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60"/>
    </row>
    <row r="295" spans="1:15" ht="15.95" hidden="1" customHeight="1" x14ac:dyDescent="0.2">
      <c r="A295" s="47"/>
      <c r="B295" s="52"/>
      <c r="C295" s="104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60"/>
    </row>
    <row r="296" spans="1:15" ht="15.95" hidden="1" customHeight="1" x14ac:dyDescent="0.2">
      <c r="A296" s="47"/>
      <c r="B296" s="52"/>
      <c r="C296" s="104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60"/>
    </row>
    <row r="297" spans="1:15" ht="15.95" hidden="1" customHeight="1" x14ac:dyDescent="0.2">
      <c r="A297" s="47"/>
      <c r="B297" s="52"/>
      <c r="C297" s="104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60"/>
    </row>
    <row r="298" spans="1:15" ht="15.95" hidden="1" customHeight="1" x14ac:dyDescent="0.2">
      <c r="A298" s="47"/>
      <c r="B298" s="52"/>
      <c r="C298" s="104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60"/>
    </row>
    <row r="299" spans="1:15" ht="15.95" hidden="1" customHeight="1" x14ac:dyDescent="0.2">
      <c r="A299" s="47"/>
      <c r="B299" s="52"/>
      <c r="C299" s="104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60"/>
    </row>
    <row r="300" spans="1:15" ht="15.95" hidden="1" customHeight="1" x14ac:dyDescent="0.2">
      <c r="A300" s="47"/>
      <c r="B300" s="51"/>
      <c r="C300" s="104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60"/>
    </row>
    <row r="301" spans="1:15" ht="15.95" hidden="1" customHeight="1" x14ac:dyDescent="0.2">
      <c r="A301" s="47"/>
      <c r="B301" s="52"/>
      <c r="C301" s="104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60"/>
    </row>
    <row r="302" spans="1:15" ht="15.95" hidden="1" customHeight="1" x14ac:dyDescent="0.2">
      <c r="A302" s="47"/>
      <c r="B302" s="52"/>
      <c r="C302" s="104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60"/>
    </row>
    <row r="303" spans="1:15" ht="15.95" hidden="1" customHeight="1" x14ac:dyDescent="0.2">
      <c r="A303" s="47"/>
      <c r="B303" s="52"/>
      <c r="C303" s="63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60"/>
    </row>
    <row r="304" spans="1:15" ht="15.95" hidden="1" customHeight="1" x14ac:dyDescent="0.2">
      <c r="A304" s="47"/>
      <c r="B304" s="52"/>
      <c r="C304" s="63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60"/>
    </row>
    <row r="305" spans="1:15" ht="15.95" hidden="1" customHeight="1" x14ac:dyDescent="0.2">
      <c r="A305" s="47"/>
      <c r="B305" s="52"/>
      <c r="C305" s="63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60"/>
    </row>
    <row r="306" spans="1:15" ht="15.95" hidden="1" customHeight="1" x14ac:dyDescent="0.2">
      <c r="A306" s="47"/>
      <c r="B306" s="52"/>
      <c r="C306" s="63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60"/>
    </row>
    <row r="307" spans="1:15" ht="15.95" hidden="1" customHeight="1" x14ac:dyDescent="0.2">
      <c r="A307" s="47"/>
      <c r="B307" s="52"/>
      <c r="C307" s="63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60"/>
    </row>
    <row r="308" spans="1:15" hidden="1" x14ac:dyDescent="0.2">
      <c r="A308" s="81"/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</row>
    <row r="330" spans="1:15" ht="13.5" hidden="1" customHeight="1" x14ac:dyDescent="0.2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</row>
    <row r="331" spans="1:15" ht="13.5" hidden="1" customHeight="1" x14ac:dyDescent="0.2">
      <c r="A331" s="184"/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</row>
    <row r="332" spans="1:15" ht="15" hidden="1" customHeight="1" x14ac:dyDescent="0.2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/>
      <c r="B334" s="80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</row>
    <row r="335" spans="1:15" ht="15.95" hidden="1" customHeight="1" x14ac:dyDescent="0.2">
      <c r="A335" s="75"/>
      <c r="B335" s="75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115"/>
    </row>
    <row r="336" spans="1:15" ht="15.95" hidden="1" customHeight="1" x14ac:dyDescent="0.2">
      <c r="A336" s="47"/>
      <c r="B336" s="103"/>
      <c r="C336" s="106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60"/>
    </row>
    <row r="337" spans="1:15" ht="15.95" hidden="1" customHeight="1" x14ac:dyDescent="0.2">
      <c r="A337" s="47"/>
      <c r="B337" s="52"/>
      <c r="C337" s="106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60"/>
    </row>
    <row r="338" spans="1:15" ht="15.95" hidden="1" customHeight="1" x14ac:dyDescent="0.2">
      <c r="A338" s="47"/>
      <c r="B338" s="52"/>
      <c r="C338" s="106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60"/>
    </row>
    <row r="339" spans="1:15" ht="15.95" hidden="1" customHeight="1" x14ac:dyDescent="0.2">
      <c r="A339" s="47"/>
      <c r="B339" s="52"/>
      <c r="C339" s="106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60"/>
    </row>
    <row r="340" spans="1:15" ht="15.95" hidden="1" customHeight="1" x14ac:dyDescent="0.2">
      <c r="A340" s="47"/>
      <c r="B340" s="52"/>
      <c r="C340" s="106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60"/>
    </row>
    <row r="341" spans="1:15" ht="15.95" hidden="1" customHeight="1" x14ac:dyDescent="0.2">
      <c r="A341" s="47"/>
      <c r="B341" s="52"/>
      <c r="C341" s="106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60"/>
    </row>
    <row r="342" spans="1:15" ht="15.95" hidden="1" customHeight="1" x14ac:dyDescent="0.2">
      <c r="A342" s="47"/>
      <c r="B342" s="52"/>
      <c r="C342" s="106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60"/>
    </row>
    <row r="343" spans="1:15" ht="15.95" hidden="1" customHeight="1" x14ac:dyDescent="0.2">
      <c r="A343" s="47"/>
      <c r="B343" s="52"/>
      <c r="C343" s="106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60"/>
    </row>
    <row r="344" spans="1:15" ht="15.95" hidden="1" customHeight="1" x14ac:dyDescent="0.2">
      <c r="A344" s="47"/>
      <c r="B344" s="52"/>
      <c r="C344" s="106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60"/>
    </row>
    <row r="345" spans="1:15" ht="15.95" hidden="1" customHeight="1" x14ac:dyDescent="0.2">
      <c r="A345" s="47"/>
      <c r="B345" s="52"/>
      <c r="C345" s="106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60"/>
    </row>
    <row r="346" spans="1:15" ht="15.95" hidden="1" customHeight="1" x14ac:dyDescent="0.2">
      <c r="A346" s="47"/>
      <c r="B346" s="52"/>
      <c r="C346" s="106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60"/>
    </row>
    <row r="347" spans="1:15" ht="15.95" hidden="1" customHeight="1" x14ac:dyDescent="0.2">
      <c r="A347" s="47"/>
      <c r="B347" s="52"/>
      <c r="C347" s="106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60"/>
    </row>
    <row r="348" spans="1:15" ht="15.95" hidden="1" customHeight="1" x14ac:dyDescent="0.2">
      <c r="A348" s="47"/>
      <c r="B348" s="52"/>
      <c r="C348" s="106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60"/>
    </row>
    <row r="349" spans="1:15" ht="15.95" hidden="1" customHeight="1" x14ac:dyDescent="0.2">
      <c r="A349" s="47"/>
      <c r="B349" s="52"/>
      <c r="C349" s="106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60"/>
    </row>
    <row r="350" spans="1:15" ht="15.95" hidden="1" customHeight="1" x14ac:dyDescent="0.2">
      <c r="A350" s="47"/>
      <c r="B350" s="52"/>
      <c r="C350" s="106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60"/>
    </row>
    <row r="351" spans="1:15" ht="15.95" hidden="1" customHeight="1" x14ac:dyDescent="0.2">
      <c r="A351" s="47"/>
      <c r="B351" s="52"/>
      <c r="C351" s="106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60"/>
    </row>
    <row r="352" spans="1:15" ht="15.95" hidden="1" customHeight="1" x14ac:dyDescent="0.2">
      <c r="A352" s="47"/>
      <c r="B352" s="52"/>
      <c r="C352" s="106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60"/>
    </row>
    <row r="353" spans="1:15" ht="15.95" hidden="1" customHeight="1" x14ac:dyDescent="0.2">
      <c r="A353" s="47"/>
      <c r="B353" s="52"/>
      <c r="C353" s="106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60"/>
    </row>
    <row r="354" spans="1:15" ht="15.95" hidden="1" customHeight="1" x14ac:dyDescent="0.2">
      <c r="A354" s="47"/>
      <c r="B354" s="52"/>
      <c r="C354" s="106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60"/>
    </row>
    <row r="355" spans="1:15" ht="15.95" hidden="1" customHeight="1" x14ac:dyDescent="0.2">
      <c r="A355" s="47"/>
      <c r="B355" s="52"/>
      <c r="C355" s="106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60"/>
    </row>
    <row r="356" spans="1:15" ht="15.95" hidden="1" customHeight="1" x14ac:dyDescent="0.2">
      <c r="A356" s="47"/>
      <c r="B356" s="52"/>
      <c r="C356" s="104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60"/>
    </row>
    <row r="357" spans="1:15" ht="15.95" hidden="1" customHeight="1" x14ac:dyDescent="0.2">
      <c r="A357" s="47"/>
      <c r="B357" s="51"/>
      <c r="C357" s="106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60"/>
    </row>
    <row r="358" spans="1:15" ht="15.95" hidden="1" customHeight="1" x14ac:dyDescent="0.2">
      <c r="A358" s="47"/>
      <c r="B358" s="52"/>
      <c r="C358" s="106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60"/>
    </row>
    <row r="359" spans="1:15" ht="15.95" hidden="1" customHeight="1" x14ac:dyDescent="0.2">
      <c r="A359" s="47"/>
      <c r="B359" s="52"/>
      <c r="C359" s="106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60"/>
    </row>
    <row r="360" spans="1:15" ht="15.95" hidden="1" customHeight="1" x14ac:dyDescent="0.2">
      <c r="A360" s="47"/>
      <c r="B360" s="52"/>
      <c r="C360" s="106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60"/>
    </row>
    <row r="361" spans="1:15" ht="15.95" hidden="1" customHeight="1" x14ac:dyDescent="0.2">
      <c r="A361" s="47"/>
      <c r="B361" s="52"/>
      <c r="C361" s="106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60"/>
    </row>
    <row r="362" spans="1:15" ht="15.95" hidden="1" customHeight="1" x14ac:dyDescent="0.2">
      <c r="A362" s="47"/>
      <c r="B362" s="52"/>
      <c r="C362" s="106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60"/>
    </row>
    <row r="363" spans="1:15" ht="15.95" hidden="1" customHeight="1" x14ac:dyDescent="0.2">
      <c r="A363" s="47"/>
      <c r="B363" s="52"/>
      <c r="C363" s="106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60"/>
    </row>
    <row r="364" spans="1:15" ht="15.95" hidden="1" customHeight="1" x14ac:dyDescent="0.2">
      <c r="A364" s="47"/>
      <c r="B364" s="52"/>
      <c r="C364" s="106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60"/>
    </row>
    <row r="365" spans="1:15" ht="15.95" hidden="1" customHeight="1" x14ac:dyDescent="0.2">
      <c r="A365" s="47"/>
      <c r="B365" s="52"/>
      <c r="C365" s="106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60"/>
    </row>
    <row r="366" spans="1:15" ht="15.95" hidden="1" customHeight="1" x14ac:dyDescent="0.2">
      <c r="A366" s="47"/>
      <c r="B366" s="51"/>
      <c r="C366" s="106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60"/>
    </row>
    <row r="367" spans="1:15" ht="15.95" hidden="1" customHeight="1" x14ac:dyDescent="0.2">
      <c r="A367" s="47"/>
      <c r="B367" s="52"/>
      <c r="C367" s="106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60"/>
    </row>
    <row r="368" spans="1:15" ht="15.95" hidden="1" customHeight="1" x14ac:dyDescent="0.2">
      <c r="A368" s="47"/>
      <c r="B368" s="52"/>
      <c r="C368" s="106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60"/>
    </row>
    <row r="369" spans="1:15" ht="15.95" hidden="1" customHeight="1" x14ac:dyDescent="0.2">
      <c r="A369" s="47"/>
      <c r="B369" s="52"/>
      <c r="C369" s="106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60"/>
    </row>
    <row r="370" spans="1:15" ht="15.95" hidden="1" customHeight="1" x14ac:dyDescent="0.2">
      <c r="A370" s="47"/>
      <c r="B370" s="52"/>
      <c r="C370" s="106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60"/>
    </row>
    <row r="371" spans="1:15" ht="15.95" hidden="1" customHeight="1" x14ac:dyDescent="0.2">
      <c r="A371" s="47"/>
      <c r="B371" s="52"/>
      <c r="C371" s="106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60"/>
    </row>
    <row r="372" spans="1:15" ht="15.95" hidden="1" customHeight="1" x14ac:dyDescent="0.2">
      <c r="A372" s="47"/>
      <c r="B372" s="52"/>
      <c r="C372" s="106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60"/>
    </row>
    <row r="373" spans="1:15" ht="15.95" hidden="1" customHeight="1" x14ac:dyDescent="0.2">
      <c r="A373" s="47"/>
      <c r="B373" s="52"/>
      <c r="C373" s="106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60"/>
    </row>
    <row r="374" spans="1:15" hidden="1" x14ac:dyDescent="0.2">
      <c r="A374" s="81"/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</row>
    <row r="395" spans="1:15" ht="12.75" hidden="1" customHeight="1" x14ac:dyDescent="0.2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</row>
    <row r="396" spans="1:15" ht="12.75" hidden="1" customHeight="1" x14ac:dyDescent="0.2">
      <c r="A396" s="184"/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</row>
    <row r="397" spans="1:15" ht="12.75" hidden="1" customHeight="1" x14ac:dyDescent="0.2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/>
      <c r="B399" s="80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</row>
    <row r="400" spans="1:15" ht="15.95" hidden="1" customHeight="1" x14ac:dyDescent="0.2">
      <c r="A400" s="75"/>
      <c r="B400" s="75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115"/>
    </row>
    <row r="401" spans="1:15" ht="15.95" hidden="1" customHeight="1" x14ac:dyDescent="0.2">
      <c r="A401" s="47"/>
      <c r="B401" s="103"/>
      <c r="C401" s="87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60"/>
    </row>
    <row r="402" spans="1:15" ht="15.95" hidden="1" customHeight="1" x14ac:dyDescent="0.2">
      <c r="A402" s="47"/>
      <c r="B402" s="52"/>
      <c r="C402" s="87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60"/>
    </row>
    <row r="403" spans="1:15" ht="15.95" hidden="1" customHeight="1" x14ac:dyDescent="0.2">
      <c r="A403" s="47"/>
      <c r="B403" s="52"/>
      <c r="C403" s="87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60"/>
    </row>
    <row r="404" spans="1:15" ht="15.95" hidden="1" customHeight="1" x14ac:dyDescent="0.2">
      <c r="A404" s="47"/>
      <c r="B404" s="52"/>
      <c r="C404" s="87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60"/>
    </row>
    <row r="405" spans="1:15" ht="15.95" hidden="1" customHeight="1" x14ac:dyDescent="0.2">
      <c r="A405" s="47"/>
      <c r="B405" s="52"/>
      <c r="C405" s="87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60"/>
    </row>
    <row r="406" spans="1:15" ht="15.95" hidden="1" customHeight="1" x14ac:dyDescent="0.2">
      <c r="A406" s="47"/>
      <c r="B406" s="52"/>
      <c r="C406" s="87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60"/>
    </row>
    <row r="407" spans="1:15" ht="15.95" hidden="1" customHeight="1" x14ac:dyDescent="0.2">
      <c r="A407" s="47"/>
      <c r="B407" s="52"/>
      <c r="C407" s="87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60"/>
    </row>
    <row r="408" spans="1:15" ht="15.95" hidden="1" customHeight="1" x14ac:dyDescent="0.2">
      <c r="A408" s="47"/>
      <c r="B408" s="52"/>
      <c r="C408" s="87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60"/>
    </row>
    <row r="409" spans="1:15" ht="15.95" hidden="1" customHeight="1" x14ac:dyDescent="0.2">
      <c r="A409" s="47"/>
      <c r="B409" s="52"/>
      <c r="C409" s="87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60"/>
    </row>
    <row r="410" spans="1:15" ht="15.95" hidden="1" customHeight="1" x14ac:dyDescent="0.2">
      <c r="A410" s="47"/>
      <c r="B410" s="52"/>
      <c r="C410" s="87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60"/>
    </row>
    <row r="411" spans="1:15" ht="15.95" hidden="1" customHeight="1" x14ac:dyDescent="0.2">
      <c r="A411" s="47"/>
      <c r="B411" s="52"/>
      <c r="C411" s="87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60"/>
    </row>
    <row r="412" spans="1:15" ht="15.95" hidden="1" customHeight="1" x14ac:dyDescent="0.2">
      <c r="A412" s="47"/>
      <c r="B412" s="52"/>
      <c r="C412" s="87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60"/>
    </row>
    <row r="413" spans="1:15" ht="15.95" hidden="1" customHeight="1" x14ac:dyDescent="0.2">
      <c r="A413" s="47"/>
      <c r="B413" s="52"/>
      <c r="C413" s="87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60"/>
    </row>
    <row r="414" spans="1:15" ht="15.95" hidden="1" customHeight="1" x14ac:dyDescent="0.2">
      <c r="A414" s="47"/>
      <c r="B414" s="52"/>
      <c r="C414" s="87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60"/>
    </row>
    <row r="415" spans="1:15" ht="15.95" hidden="1" customHeight="1" x14ac:dyDescent="0.2">
      <c r="A415" s="47"/>
      <c r="B415" s="52"/>
      <c r="C415" s="87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60"/>
    </row>
    <row r="416" spans="1:15" ht="15.95" hidden="1" customHeight="1" x14ac:dyDescent="0.2">
      <c r="A416" s="47"/>
      <c r="B416" s="52"/>
      <c r="C416" s="87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60"/>
    </row>
    <row r="417" spans="1:15" ht="15.95" hidden="1" customHeight="1" x14ac:dyDescent="0.2">
      <c r="A417" s="47"/>
      <c r="B417" s="52"/>
      <c r="C417" s="87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60"/>
    </row>
    <row r="418" spans="1:15" ht="15.95" hidden="1" customHeight="1" x14ac:dyDescent="0.2">
      <c r="A418" s="47"/>
      <c r="B418" s="52"/>
      <c r="C418" s="87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60"/>
    </row>
    <row r="419" spans="1:15" ht="15.95" hidden="1" customHeight="1" x14ac:dyDescent="0.2">
      <c r="A419" s="47"/>
      <c r="B419" s="52"/>
      <c r="C419" s="87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60"/>
    </row>
    <row r="420" spans="1:15" ht="15.95" hidden="1" customHeight="1" x14ac:dyDescent="0.2">
      <c r="A420" s="47"/>
      <c r="B420" s="52"/>
      <c r="C420" s="87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60"/>
    </row>
    <row r="421" spans="1:15" ht="15.95" hidden="1" customHeight="1" x14ac:dyDescent="0.2">
      <c r="A421" s="47"/>
      <c r="B421" s="52"/>
      <c r="C421" s="87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60"/>
    </row>
    <row r="422" spans="1:15" ht="15.95" hidden="1" customHeight="1" x14ac:dyDescent="0.2">
      <c r="A422" s="47"/>
      <c r="B422" s="51"/>
      <c r="C422" s="87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60"/>
    </row>
    <row r="423" spans="1:15" ht="15.95" hidden="1" customHeight="1" x14ac:dyDescent="0.2">
      <c r="A423" s="47"/>
      <c r="B423" s="52"/>
      <c r="C423" s="87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60"/>
    </row>
    <row r="424" spans="1:15" ht="15.95" hidden="1" customHeight="1" x14ac:dyDescent="0.2">
      <c r="A424" s="47"/>
      <c r="B424" s="52"/>
      <c r="C424" s="87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60"/>
    </row>
    <row r="425" spans="1:15" ht="15.95" hidden="1" customHeight="1" x14ac:dyDescent="0.2">
      <c r="A425" s="47"/>
      <c r="B425" s="52"/>
      <c r="C425" s="87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60"/>
    </row>
    <row r="426" spans="1:15" ht="15.95" hidden="1" customHeight="1" x14ac:dyDescent="0.2">
      <c r="A426" s="47"/>
      <c r="B426" s="52"/>
      <c r="C426" s="87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60"/>
    </row>
    <row r="427" spans="1:15" ht="15.95" hidden="1" customHeight="1" x14ac:dyDescent="0.2">
      <c r="A427" s="47"/>
      <c r="B427" s="52"/>
      <c r="C427" s="87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60"/>
    </row>
    <row r="428" spans="1:15" ht="15.95" hidden="1" customHeight="1" x14ac:dyDescent="0.2">
      <c r="A428" s="47"/>
      <c r="B428" s="52"/>
      <c r="C428" s="87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60"/>
    </row>
    <row r="429" spans="1:15" ht="15.95" hidden="1" customHeight="1" x14ac:dyDescent="0.2">
      <c r="A429" s="47"/>
      <c r="B429" s="52"/>
      <c r="C429" s="87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60"/>
    </row>
    <row r="430" spans="1:15" ht="15.95" hidden="1" customHeight="1" x14ac:dyDescent="0.2">
      <c r="A430" s="47"/>
      <c r="B430" s="52"/>
      <c r="C430" s="87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60"/>
    </row>
    <row r="431" spans="1:15" ht="15.95" hidden="1" customHeight="1" x14ac:dyDescent="0.2">
      <c r="A431" s="47"/>
      <c r="B431" s="51"/>
      <c r="C431" s="87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60"/>
    </row>
    <row r="432" spans="1:15" ht="15.95" hidden="1" customHeight="1" x14ac:dyDescent="0.2">
      <c r="A432" s="47"/>
      <c r="B432" s="52"/>
      <c r="C432" s="87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60"/>
    </row>
    <row r="433" spans="1:15" ht="15.95" hidden="1" customHeight="1" x14ac:dyDescent="0.2">
      <c r="A433" s="47"/>
      <c r="B433" s="52"/>
      <c r="C433" s="87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60"/>
    </row>
    <row r="434" spans="1:15" ht="15.95" hidden="1" customHeight="1" x14ac:dyDescent="0.2">
      <c r="A434" s="47"/>
      <c r="B434" s="52"/>
      <c r="C434" s="87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60"/>
    </row>
    <row r="435" spans="1:15" ht="15.95" hidden="1" customHeight="1" x14ac:dyDescent="0.2">
      <c r="A435" s="47"/>
      <c r="B435" s="52"/>
      <c r="C435" s="87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60"/>
    </row>
    <row r="436" spans="1:15" ht="15.95" hidden="1" customHeight="1" x14ac:dyDescent="0.2">
      <c r="A436" s="47"/>
      <c r="B436" s="52"/>
      <c r="C436" s="87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60"/>
    </row>
    <row r="437" spans="1:15" ht="15.95" hidden="1" customHeight="1" x14ac:dyDescent="0.2">
      <c r="A437" s="47"/>
      <c r="B437" s="52"/>
      <c r="C437" s="87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60"/>
    </row>
    <row r="438" spans="1:15" ht="15.95" hidden="1" customHeight="1" x14ac:dyDescent="0.2">
      <c r="A438" s="47"/>
      <c r="B438" s="52"/>
      <c r="C438" s="87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60"/>
    </row>
    <row r="439" spans="1:15" hidden="1" x14ac:dyDescent="0.2">
      <c r="A439" s="81"/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2"/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</row>
    <row r="461" spans="1:15" ht="12.75" hidden="1" customHeight="1" x14ac:dyDescent="0.2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</row>
    <row r="462" spans="1:15" ht="12.75" hidden="1" customHeight="1" x14ac:dyDescent="0.2">
      <c r="A462" s="184"/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</row>
    <row r="463" spans="1:15" ht="12.75" hidden="1" customHeight="1" x14ac:dyDescent="0.2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/>
      <c r="B465" s="80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</row>
    <row r="466" spans="1:15" ht="15.95" hidden="1" customHeight="1" x14ac:dyDescent="0.2">
      <c r="A466" s="75"/>
      <c r="B466" s="75"/>
      <c r="C466" s="87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64"/>
    </row>
    <row r="467" spans="1:15" ht="15.95" hidden="1" customHeight="1" x14ac:dyDescent="0.2">
      <c r="A467" s="47"/>
      <c r="B467" s="103"/>
      <c r="C467" s="87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60"/>
    </row>
    <row r="468" spans="1:15" ht="15.95" hidden="1" customHeight="1" x14ac:dyDescent="0.2">
      <c r="A468" s="47"/>
      <c r="B468" s="52"/>
      <c r="C468" s="87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60"/>
    </row>
    <row r="469" spans="1:15" ht="15.95" hidden="1" customHeight="1" x14ac:dyDescent="0.2">
      <c r="A469" s="47"/>
      <c r="B469" s="52"/>
      <c r="C469" s="87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60"/>
    </row>
    <row r="470" spans="1:15" ht="15.95" hidden="1" customHeight="1" x14ac:dyDescent="0.2">
      <c r="A470" s="47"/>
      <c r="B470" s="52"/>
      <c r="C470" s="87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60"/>
    </row>
    <row r="471" spans="1:15" ht="15.95" hidden="1" customHeight="1" x14ac:dyDescent="0.2">
      <c r="A471" s="47"/>
      <c r="B471" s="52"/>
      <c r="C471" s="87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60"/>
    </row>
    <row r="472" spans="1:15" ht="15.95" hidden="1" customHeight="1" x14ac:dyDescent="0.2">
      <c r="A472" s="47"/>
      <c r="B472" s="52"/>
      <c r="C472" s="87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60"/>
    </row>
    <row r="473" spans="1:15" ht="15.95" hidden="1" customHeight="1" x14ac:dyDescent="0.2">
      <c r="A473" s="47"/>
      <c r="B473" s="52"/>
      <c r="C473" s="87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60"/>
    </row>
    <row r="474" spans="1:15" ht="15.95" hidden="1" customHeight="1" x14ac:dyDescent="0.2">
      <c r="A474" s="47"/>
      <c r="B474" s="52"/>
      <c r="C474" s="87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60"/>
    </row>
    <row r="475" spans="1:15" ht="15.95" hidden="1" customHeight="1" x14ac:dyDescent="0.2">
      <c r="A475" s="47"/>
      <c r="B475" s="52"/>
      <c r="C475" s="87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60"/>
    </row>
    <row r="476" spans="1:15" ht="15.95" hidden="1" customHeight="1" x14ac:dyDescent="0.2">
      <c r="A476" s="47"/>
      <c r="B476" s="52"/>
      <c r="C476" s="87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60"/>
    </row>
    <row r="477" spans="1:15" ht="15.95" hidden="1" customHeight="1" x14ac:dyDescent="0.2">
      <c r="A477" s="47"/>
      <c r="B477" s="52"/>
      <c r="C477" s="87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60"/>
    </row>
    <row r="478" spans="1:15" ht="15.95" hidden="1" customHeight="1" x14ac:dyDescent="0.2">
      <c r="A478" s="47"/>
      <c r="B478" s="52"/>
      <c r="C478" s="87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60"/>
    </row>
    <row r="479" spans="1:15" ht="15.95" hidden="1" customHeight="1" x14ac:dyDescent="0.2">
      <c r="A479" s="47"/>
      <c r="B479" s="52"/>
      <c r="C479" s="87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60"/>
    </row>
    <row r="480" spans="1:15" ht="15.95" hidden="1" customHeight="1" x14ac:dyDescent="0.2">
      <c r="A480" s="47"/>
      <c r="B480" s="52"/>
      <c r="C480" s="87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60"/>
    </row>
    <row r="481" spans="1:15" ht="15.95" hidden="1" customHeight="1" x14ac:dyDescent="0.2">
      <c r="A481" s="47"/>
      <c r="B481" s="52"/>
      <c r="C481" s="87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60"/>
    </row>
    <row r="482" spans="1:15" ht="15.95" hidden="1" customHeight="1" x14ac:dyDescent="0.2">
      <c r="A482" s="47"/>
      <c r="B482" s="52"/>
      <c r="C482" s="87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60"/>
    </row>
    <row r="483" spans="1:15" ht="15.95" hidden="1" customHeight="1" x14ac:dyDescent="0.2">
      <c r="A483" s="47"/>
      <c r="B483" s="52"/>
      <c r="C483" s="87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60"/>
    </row>
    <row r="484" spans="1:15" ht="15.95" hidden="1" customHeight="1" x14ac:dyDescent="0.2">
      <c r="A484" s="47"/>
      <c r="B484" s="52"/>
      <c r="C484" s="87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60"/>
    </row>
    <row r="485" spans="1:15" ht="15.95" hidden="1" customHeight="1" x14ac:dyDescent="0.2">
      <c r="A485" s="47"/>
      <c r="B485" s="52"/>
      <c r="C485" s="87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60"/>
    </row>
    <row r="486" spans="1:15" ht="15.95" hidden="1" customHeight="1" x14ac:dyDescent="0.2">
      <c r="A486" s="47"/>
      <c r="B486" s="52"/>
      <c r="C486" s="87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60"/>
    </row>
    <row r="487" spans="1:15" ht="15.95" hidden="1" customHeight="1" x14ac:dyDescent="0.2">
      <c r="A487" s="47"/>
      <c r="B487" s="52"/>
      <c r="C487" s="87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60"/>
    </row>
    <row r="488" spans="1:15" ht="15.95" hidden="1" customHeight="1" x14ac:dyDescent="0.2">
      <c r="A488" s="47"/>
      <c r="B488" s="51"/>
      <c r="C488" s="87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60"/>
    </row>
    <row r="489" spans="1:15" ht="15.95" hidden="1" customHeight="1" x14ac:dyDescent="0.2">
      <c r="A489" s="47"/>
      <c r="B489" s="52"/>
      <c r="C489" s="87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60"/>
    </row>
    <row r="490" spans="1:15" ht="15.95" hidden="1" customHeight="1" x14ac:dyDescent="0.2">
      <c r="A490" s="47"/>
      <c r="B490" s="52"/>
      <c r="C490" s="87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60"/>
    </row>
    <row r="491" spans="1:15" ht="15.95" hidden="1" customHeight="1" x14ac:dyDescent="0.2">
      <c r="A491" s="47"/>
      <c r="B491" s="52"/>
      <c r="C491" s="87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60"/>
    </row>
    <row r="492" spans="1:15" ht="15.95" hidden="1" customHeight="1" x14ac:dyDescent="0.2">
      <c r="A492" s="47"/>
      <c r="B492" s="52"/>
      <c r="C492" s="87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60"/>
    </row>
    <row r="493" spans="1:15" ht="15.95" hidden="1" customHeight="1" x14ac:dyDescent="0.2">
      <c r="A493" s="47"/>
      <c r="B493" s="52"/>
      <c r="C493" s="87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60"/>
    </row>
    <row r="494" spans="1:15" ht="15.95" hidden="1" customHeight="1" x14ac:dyDescent="0.2">
      <c r="A494" s="47"/>
      <c r="B494" s="52"/>
      <c r="C494" s="87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60"/>
    </row>
    <row r="495" spans="1:15" ht="15.95" hidden="1" customHeight="1" x14ac:dyDescent="0.2">
      <c r="A495" s="47"/>
      <c r="B495" s="52"/>
      <c r="C495" s="87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60"/>
    </row>
    <row r="496" spans="1:15" ht="15.95" hidden="1" customHeight="1" x14ac:dyDescent="0.2">
      <c r="A496" s="47"/>
      <c r="B496" s="52"/>
      <c r="C496" s="87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60"/>
    </row>
    <row r="497" spans="1:15" ht="15.95" hidden="1" customHeight="1" x14ac:dyDescent="0.2">
      <c r="A497" s="47"/>
      <c r="B497" s="51"/>
      <c r="C497" s="87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60"/>
    </row>
    <row r="498" spans="1:15" ht="15.95" hidden="1" customHeight="1" x14ac:dyDescent="0.2">
      <c r="A498" s="47"/>
      <c r="B498" s="52"/>
      <c r="C498" s="87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60"/>
    </row>
    <row r="499" spans="1:15" ht="15.95" hidden="1" customHeight="1" x14ac:dyDescent="0.2">
      <c r="A499" s="47"/>
      <c r="B499" s="52"/>
      <c r="C499" s="87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60"/>
    </row>
    <row r="500" spans="1:15" ht="15.95" hidden="1" customHeight="1" x14ac:dyDescent="0.2">
      <c r="A500" s="47"/>
      <c r="B500" s="52"/>
      <c r="C500" s="87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60"/>
    </row>
    <row r="501" spans="1:15" ht="15.95" hidden="1" customHeight="1" x14ac:dyDescent="0.2">
      <c r="A501" s="47"/>
      <c r="B501" s="52"/>
      <c r="C501" s="87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60"/>
    </row>
    <row r="502" spans="1:15" ht="15.95" hidden="1" customHeight="1" x14ac:dyDescent="0.2">
      <c r="A502" s="47"/>
      <c r="B502" s="52"/>
      <c r="C502" s="87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60"/>
    </row>
    <row r="503" spans="1:15" ht="15.95" hidden="1" customHeight="1" x14ac:dyDescent="0.2">
      <c r="A503" s="47"/>
      <c r="B503" s="52"/>
      <c r="C503" s="87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60"/>
    </row>
    <row r="504" spans="1:15" ht="15.95" hidden="1" customHeight="1" x14ac:dyDescent="0.2">
      <c r="A504" s="47"/>
      <c r="B504" s="52"/>
      <c r="C504" s="87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60"/>
    </row>
    <row r="505" spans="1:15" hidden="1" x14ac:dyDescent="0.2">
      <c r="A505" s="81"/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2"/>
      <c r="B526" s="182"/>
      <c r="C526" s="182"/>
      <c r="D526" s="182"/>
      <c r="E526" s="182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</row>
    <row r="527" spans="1:15" ht="12.75" hidden="1" customHeight="1" x14ac:dyDescent="0.2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</row>
    <row r="528" spans="1:15" ht="12.75" hidden="1" customHeight="1" x14ac:dyDescent="0.2">
      <c r="A528" s="184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</row>
    <row r="529" spans="1:15" ht="12.75" hidden="1" customHeight="1" x14ac:dyDescent="0.2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/>
      <c r="B531" s="80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</row>
    <row r="532" spans="1:15" ht="15.95" hidden="1" customHeight="1" x14ac:dyDescent="0.2">
      <c r="A532" s="47"/>
      <c r="B532" s="75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64"/>
    </row>
    <row r="533" spans="1:15" ht="15.95" hidden="1" customHeight="1" x14ac:dyDescent="0.2">
      <c r="A533" s="47"/>
      <c r="B533" s="103"/>
      <c r="C533" s="87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60"/>
    </row>
    <row r="534" spans="1:15" ht="15.95" hidden="1" customHeight="1" x14ac:dyDescent="0.2">
      <c r="A534" s="47"/>
      <c r="B534" s="52"/>
      <c r="C534" s="87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60"/>
    </row>
    <row r="535" spans="1:15" ht="15.95" hidden="1" customHeight="1" x14ac:dyDescent="0.2">
      <c r="A535" s="47"/>
      <c r="B535" s="52"/>
      <c r="C535" s="87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60"/>
    </row>
    <row r="536" spans="1:15" ht="15.95" hidden="1" customHeight="1" x14ac:dyDescent="0.2">
      <c r="A536" s="47"/>
      <c r="B536" s="52"/>
      <c r="C536" s="87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60"/>
    </row>
    <row r="537" spans="1:15" ht="15.95" hidden="1" customHeight="1" x14ac:dyDescent="0.2">
      <c r="A537" s="47"/>
      <c r="B537" s="52"/>
      <c r="C537" s="87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60"/>
    </row>
    <row r="538" spans="1:15" ht="15.95" hidden="1" customHeight="1" x14ac:dyDescent="0.2">
      <c r="A538" s="47"/>
      <c r="B538" s="52"/>
      <c r="C538" s="87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60"/>
    </row>
    <row r="539" spans="1:15" ht="15.95" hidden="1" customHeight="1" x14ac:dyDescent="0.2">
      <c r="A539" s="47"/>
      <c r="B539" s="52"/>
      <c r="C539" s="87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60"/>
    </row>
    <row r="540" spans="1:15" ht="15.95" hidden="1" customHeight="1" x14ac:dyDescent="0.2">
      <c r="A540" s="47"/>
      <c r="B540" s="52"/>
      <c r="C540" s="87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60"/>
    </row>
    <row r="541" spans="1:15" ht="15.95" hidden="1" customHeight="1" x14ac:dyDescent="0.2">
      <c r="A541" s="47"/>
      <c r="B541" s="52"/>
      <c r="C541" s="87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60"/>
    </row>
    <row r="542" spans="1:15" ht="15.95" hidden="1" customHeight="1" x14ac:dyDescent="0.2">
      <c r="A542" s="47"/>
      <c r="B542" s="52"/>
      <c r="C542" s="87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60"/>
    </row>
    <row r="543" spans="1:15" ht="15.95" hidden="1" customHeight="1" x14ac:dyDescent="0.2">
      <c r="A543" s="47"/>
      <c r="B543" s="52"/>
      <c r="C543" s="87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60"/>
    </row>
    <row r="544" spans="1:15" ht="15.95" hidden="1" customHeight="1" x14ac:dyDescent="0.2">
      <c r="A544" s="47"/>
      <c r="B544" s="52"/>
      <c r="C544" s="87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60"/>
    </row>
    <row r="545" spans="1:15" ht="15.95" hidden="1" customHeight="1" x14ac:dyDescent="0.2">
      <c r="A545" s="47"/>
      <c r="B545" s="52"/>
      <c r="C545" s="87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60"/>
    </row>
    <row r="546" spans="1:15" ht="15.95" hidden="1" customHeight="1" x14ac:dyDescent="0.2">
      <c r="A546" s="47"/>
      <c r="B546" s="52"/>
      <c r="C546" s="87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60"/>
    </row>
    <row r="547" spans="1:15" ht="15.95" hidden="1" customHeight="1" x14ac:dyDescent="0.2">
      <c r="A547" s="47"/>
      <c r="B547" s="52"/>
      <c r="C547" s="87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60"/>
    </row>
    <row r="548" spans="1:15" ht="15.95" hidden="1" customHeight="1" x14ac:dyDescent="0.2">
      <c r="A548" s="47"/>
      <c r="B548" s="52"/>
      <c r="C548" s="87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60"/>
    </row>
    <row r="549" spans="1:15" ht="15.95" hidden="1" customHeight="1" x14ac:dyDescent="0.2">
      <c r="A549" s="47"/>
      <c r="B549" s="52"/>
      <c r="C549" s="87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60"/>
    </row>
    <row r="550" spans="1:15" ht="15.95" hidden="1" customHeight="1" x14ac:dyDescent="0.2">
      <c r="A550" s="47"/>
      <c r="B550" s="52"/>
      <c r="C550" s="87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60"/>
    </row>
    <row r="551" spans="1:15" ht="15.95" hidden="1" customHeight="1" x14ac:dyDescent="0.2">
      <c r="A551" s="47"/>
      <c r="B551" s="52"/>
      <c r="C551" s="87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60"/>
    </row>
    <row r="552" spans="1:15" ht="15.95" hidden="1" customHeight="1" x14ac:dyDescent="0.2">
      <c r="A552" s="47"/>
      <c r="B552" s="52"/>
      <c r="C552" s="87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60"/>
    </row>
    <row r="553" spans="1:15" ht="15.95" hidden="1" customHeight="1" x14ac:dyDescent="0.2">
      <c r="A553" s="47"/>
      <c r="B553" s="52"/>
      <c r="C553" s="87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60"/>
    </row>
    <row r="554" spans="1:15" ht="15.95" hidden="1" customHeight="1" x14ac:dyDescent="0.2">
      <c r="A554" s="47"/>
      <c r="B554" s="51"/>
      <c r="C554" s="87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60"/>
    </row>
    <row r="555" spans="1:15" ht="15.95" hidden="1" customHeight="1" x14ac:dyDescent="0.2">
      <c r="A555" s="47"/>
      <c r="B555" s="52"/>
      <c r="C555" s="87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60"/>
    </row>
    <row r="556" spans="1:15" ht="15.95" hidden="1" customHeight="1" x14ac:dyDescent="0.2">
      <c r="A556" s="47"/>
      <c r="B556" s="52"/>
      <c r="C556" s="87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60"/>
    </row>
    <row r="557" spans="1:15" ht="15.95" hidden="1" customHeight="1" x14ac:dyDescent="0.2">
      <c r="A557" s="47"/>
      <c r="B557" s="52"/>
      <c r="C557" s="87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60"/>
    </row>
    <row r="558" spans="1:15" ht="15.95" hidden="1" customHeight="1" x14ac:dyDescent="0.2">
      <c r="A558" s="47"/>
      <c r="B558" s="52"/>
      <c r="C558" s="87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60"/>
    </row>
    <row r="559" spans="1:15" ht="15.95" hidden="1" customHeight="1" x14ac:dyDescent="0.2">
      <c r="A559" s="47"/>
      <c r="B559" s="52"/>
      <c r="C559" s="87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60"/>
    </row>
    <row r="560" spans="1:15" ht="15.95" hidden="1" customHeight="1" x14ac:dyDescent="0.2">
      <c r="A560" s="47"/>
      <c r="B560" s="52"/>
      <c r="C560" s="87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60"/>
    </row>
    <row r="561" spans="1:15" ht="15.95" hidden="1" customHeight="1" x14ac:dyDescent="0.2">
      <c r="A561" s="47"/>
      <c r="B561" s="52"/>
      <c r="C561" s="87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60"/>
    </row>
    <row r="562" spans="1:15" ht="15.95" hidden="1" customHeight="1" x14ac:dyDescent="0.2">
      <c r="A562" s="47"/>
      <c r="B562" s="52"/>
      <c r="C562" s="87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60"/>
    </row>
    <row r="563" spans="1:15" ht="15.95" hidden="1" customHeight="1" x14ac:dyDescent="0.2">
      <c r="A563" s="47"/>
      <c r="B563" s="51"/>
      <c r="C563" s="87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60"/>
    </row>
    <row r="564" spans="1:15" ht="15.95" hidden="1" customHeight="1" x14ac:dyDescent="0.2">
      <c r="A564" s="47"/>
      <c r="B564" s="52"/>
      <c r="C564" s="87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60"/>
    </row>
    <row r="565" spans="1:15" ht="15.95" hidden="1" customHeight="1" x14ac:dyDescent="0.2">
      <c r="A565" s="47"/>
      <c r="B565" s="52"/>
      <c r="C565" s="87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60"/>
    </row>
    <row r="566" spans="1:15" ht="15.95" hidden="1" customHeight="1" x14ac:dyDescent="0.2">
      <c r="A566" s="47"/>
      <c r="B566" s="52"/>
      <c r="C566" s="87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60"/>
    </row>
    <row r="567" spans="1:15" ht="15.95" hidden="1" customHeight="1" x14ac:dyDescent="0.2">
      <c r="A567" s="47"/>
      <c r="B567" s="52"/>
      <c r="C567" s="87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60"/>
    </row>
    <row r="568" spans="1:15" ht="15.95" hidden="1" customHeight="1" x14ac:dyDescent="0.2">
      <c r="A568" s="47"/>
      <c r="B568" s="52"/>
      <c r="C568" s="87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60"/>
    </row>
    <row r="569" spans="1:15" ht="15.95" hidden="1" customHeight="1" x14ac:dyDescent="0.2">
      <c r="A569" s="47"/>
      <c r="B569" s="52"/>
      <c r="C569" s="87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60"/>
    </row>
    <row r="570" spans="1:15" ht="15.95" hidden="1" customHeight="1" x14ac:dyDescent="0.2">
      <c r="A570" s="47"/>
      <c r="B570" s="52"/>
      <c r="C570" s="87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60"/>
    </row>
    <row r="571" spans="1:15" hidden="1" x14ac:dyDescent="0.2">
      <c r="A571" s="81"/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2"/>
      <c r="B592" s="182"/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</row>
    <row r="593" spans="1:15" ht="12.75" hidden="1" customHeight="1" x14ac:dyDescent="0.2">
      <c r="A593" s="183"/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</row>
    <row r="594" spans="1:15" ht="12.75" hidden="1" customHeight="1" x14ac:dyDescent="0.2">
      <c r="A594" s="184"/>
      <c r="B594" s="185"/>
      <c r="C594" s="185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</row>
    <row r="595" spans="1:15" ht="12.75" hidden="1" customHeight="1" x14ac:dyDescent="0.2">
      <c r="A595" s="183"/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/>
      <c r="B597" s="80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</row>
    <row r="598" spans="1:15" ht="15.95" hidden="1" customHeight="1" x14ac:dyDescent="0.2">
      <c r="A598" s="47"/>
      <c r="B598" s="75"/>
      <c r="C598" s="116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64"/>
    </row>
    <row r="599" spans="1:15" ht="15.95" hidden="1" customHeight="1" x14ac:dyDescent="0.2">
      <c r="A599" s="47"/>
      <c r="B599" s="103"/>
      <c r="C599" s="116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60"/>
    </row>
    <row r="600" spans="1:15" ht="15.95" hidden="1" customHeight="1" x14ac:dyDescent="0.2">
      <c r="A600" s="47"/>
      <c r="B600" s="52"/>
      <c r="C600" s="116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60"/>
    </row>
    <row r="601" spans="1:15" ht="15.95" hidden="1" customHeight="1" x14ac:dyDescent="0.2">
      <c r="A601" s="47"/>
      <c r="B601" s="52"/>
      <c r="C601" s="116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60"/>
    </row>
    <row r="602" spans="1:15" ht="15.95" hidden="1" customHeight="1" x14ac:dyDescent="0.2">
      <c r="A602" s="47"/>
      <c r="B602" s="52"/>
      <c r="C602" s="116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60"/>
    </row>
    <row r="603" spans="1:15" ht="15.95" hidden="1" customHeight="1" x14ac:dyDescent="0.2">
      <c r="A603" s="47"/>
      <c r="B603" s="52"/>
      <c r="C603" s="116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60"/>
    </row>
    <row r="604" spans="1:15" ht="15.95" hidden="1" customHeight="1" x14ac:dyDescent="0.2">
      <c r="A604" s="47"/>
      <c r="B604" s="52"/>
      <c r="C604" s="116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60"/>
    </row>
    <row r="605" spans="1:15" ht="15.95" hidden="1" customHeight="1" x14ac:dyDescent="0.2">
      <c r="A605" s="47"/>
      <c r="B605" s="52"/>
      <c r="C605" s="116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60"/>
    </row>
    <row r="606" spans="1:15" ht="15.95" hidden="1" customHeight="1" x14ac:dyDescent="0.2">
      <c r="A606" s="47"/>
      <c r="B606" s="52"/>
      <c r="C606" s="116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60"/>
    </row>
    <row r="607" spans="1:15" ht="15.95" hidden="1" customHeight="1" x14ac:dyDescent="0.2">
      <c r="A607" s="47"/>
      <c r="B607" s="52"/>
      <c r="C607" s="116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60"/>
    </row>
    <row r="608" spans="1:15" ht="15.95" hidden="1" customHeight="1" x14ac:dyDescent="0.2">
      <c r="A608" s="47"/>
      <c r="B608" s="52"/>
      <c r="C608" s="116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60"/>
    </row>
    <row r="609" spans="1:15" ht="15.95" hidden="1" customHeight="1" x14ac:dyDescent="0.2">
      <c r="A609" s="47"/>
      <c r="B609" s="52"/>
      <c r="C609" s="116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60"/>
    </row>
    <row r="610" spans="1:15" ht="15.95" hidden="1" customHeight="1" x14ac:dyDescent="0.2">
      <c r="A610" s="47"/>
      <c r="B610" s="52"/>
      <c r="C610" s="116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60"/>
    </row>
    <row r="611" spans="1:15" ht="15.95" hidden="1" customHeight="1" x14ac:dyDescent="0.2">
      <c r="A611" s="47"/>
      <c r="B611" s="52"/>
      <c r="C611" s="116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60"/>
    </row>
    <row r="612" spans="1:15" ht="15.95" hidden="1" customHeight="1" x14ac:dyDescent="0.2">
      <c r="A612" s="47"/>
      <c r="B612" s="52"/>
      <c r="C612" s="116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60"/>
    </row>
    <row r="613" spans="1:15" ht="15.95" hidden="1" customHeight="1" x14ac:dyDescent="0.2">
      <c r="A613" s="47"/>
      <c r="B613" s="52"/>
      <c r="C613" s="116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60"/>
    </row>
    <row r="614" spans="1:15" ht="15.95" hidden="1" customHeight="1" x14ac:dyDescent="0.2">
      <c r="A614" s="47"/>
      <c r="B614" s="52"/>
      <c r="C614" s="116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60"/>
    </row>
    <row r="615" spans="1:15" ht="15.95" hidden="1" customHeight="1" x14ac:dyDescent="0.2">
      <c r="A615" s="47"/>
      <c r="B615" s="52"/>
      <c r="C615" s="116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60"/>
    </row>
    <row r="616" spans="1:15" ht="15.95" hidden="1" customHeight="1" x14ac:dyDescent="0.2">
      <c r="A616" s="47"/>
      <c r="B616" s="52"/>
      <c r="C616" s="116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60"/>
    </row>
    <row r="617" spans="1:15" ht="15.95" hidden="1" customHeight="1" x14ac:dyDescent="0.2">
      <c r="A617" s="47"/>
      <c r="B617" s="52"/>
      <c r="C617" s="116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60"/>
    </row>
    <row r="618" spans="1:15" ht="15.95" hidden="1" customHeight="1" x14ac:dyDescent="0.2">
      <c r="A618" s="47"/>
      <c r="B618" s="52"/>
      <c r="C618" s="116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60"/>
    </row>
    <row r="619" spans="1:15" ht="15.95" hidden="1" customHeight="1" x14ac:dyDescent="0.2">
      <c r="A619" s="47"/>
      <c r="B619" s="52"/>
      <c r="C619" s="116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60"/>
    </row>
    <row r="620" spans="1:15" ht="15.95" hidden="1" customHeight="1" x14ac:dyDescent="0.2">
      <c r="A620" s="47"/>
      <c r="B620" s="51"/>
      <c r="C620" s="116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60"/>
    </row>
    <row r="621" spans="1:15" ht="15.95" hidden="1" customHeight="1" x14ac:dyDescent="0.2">
      <c r="A621" s="47"/>
      <c r="B621" s="52"/>
      <c r="C621" s="116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60"/>
    </row>
    <row r="622" spans="1:15" ht="15.95" hidden="1" customHeight="1" x14ac:dyDescent="0.2">
      <c r="A622" s="47"/>
      <c r="B622" s="52"/>
      <c r="C622" s="116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60"/>
    </row>
    <row r="623" spans="1:15" ht="15.95" hidden="1" customHeight="1" x14ac:dyDescent="0.2">
      <c r="A623" s="47"/>
      <c r="B623" s="52"/>
      <c r="C623" s="116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60"/>
    </row>
    <row r="624" spans="1:15" ht="15.95" hidden="1" customHeight="1" x14ac:dyDescent="0.2">
      <c r="A624" s="47"/>
      <c r="B624" s="52"/>
      <c r="C624" s="116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60"/>
    </row>
    <row r="625" spans="1:15" ht="15.95" hidden="1" customHeight="1" x14ac:dyDescent="0.2">
      <c r="A625" s="47"/>
      <c r="B625" s="52"/>
      <c r="C625" s="116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60"/>
    </row>
    <row r="626" spans="1:15" ht="15.95" hidden="1" customHeight="1" x14ac:dyDescent="0.2">
      <c r="A626" s="47"/>
      <c r="B626" s="52"/>
      <c r="C626" s="116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60"/>
    </row>
    <row r="627" spans="1:15" ht="15.95" hidden="1" customHeight="1" x14ac:dyDescent="0.2">
      <c r="A627" s="47"/>
      <c r="B627" s="52"/>
      <c r="C627" s="116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60"/>
    </row>
    <row r="628" spans="1:15" ht="15.95" hidden="1" customHeight="1" x14ac:dyDescent="0.2">
      <c r="A628" s="47"/>
      <c r="B628" s="52"/>
      <c r="C628" s="116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60"/>
    </row>
    <row r="629" spans="1:15" ht="15.95" hidden="1" customHeight="1" x14ac:dyDescent="0.2">
      <c r="A629" s="47"/>
      <c r="B629" s="51"/>
      <c r="C629" s="116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60"/>
    </row>
    <row r="630" spans="1:15" ht="15.95" hidden="1" customHeight="1" x14ac:dyDescent="0.2">
      <c r="A630" s="47"/>
      <c r="B630" s="52"/>
      <c r="C630" s="116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60"/>
    </row>
    <row r="631" spans="1:15" ht="15.95" hidden="1" customHeight="1" x14ac:dyDescent="0.2">
      <c r="A631" s="47"/>
      <c r="B631" s="52"/>
      <c r="C631" s="116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60"/>
    </row>
    <row r="632" spans="1:15" ht="15.95" hidden="1" customHeight="1" x14ac:dyDescent="0.2">
      <c r="A632" s="47"/>
      <c r="B632" s="52"/>
      <c r="C632" s="116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60"/>
    </row>
    <row r="633" spans="1:15" ht="15.95" hidden="1" customHeight="1" x14ac:dyDescent="0.2">
      <c r="A633" s="47"/>
      <c r="B633" s="52"/>
      <c r="C633" s="116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60"/>
    </row>
    <row r="634" spans="1:15" ht="15.95" hidden="1" customHeight="1" x14ac:dyDescent="0.2">
      <c r="A634" s="47"/>
      <c r="B634" s="52"/>
      <c r="C634" s="116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60"/>
    </row>
    <row r="635" spans="1:15" ht="15.95" hidden="1" customHeight="1" x14ac:dyDescent="0.2">
      <c r="A635" s="47"/>
      <c r="B635" s="52"/>
      <c r="C635" s="116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60"/>
    </row>
    <row r="636" spans="1:15" ht="15.95" hidden="1" customHeight="1" x14ac:dyDescent="0.2">
      <c r="A636" s="47"/>
      <c r="B636" s="52"/>
      <c r="C636" s="117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60"/>
    </row>
    <row r="637" spans="1:15" hidden="1" x14ac:dyDescent="0.2">
      <c r="A637" s="81"/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2"/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</row>
    <row r="659" spans="1:15" ht="12.75" hidden="1" customHeight="1" x14ac:dyDescent="0.2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</row>
    <row r="660" spans="1:15" ht="12.75" hidden="1" customHeight="1" x14ac:dyDescent="0.2">
      <c r="A660" s="184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</row>
    <row r="661" spans="1:15" ht="12.75" hidden="1" customHeight="1" x14ac:dyDescent="0.2">
      <c r="A661" s="18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/>
      <c r="B663" s="80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</row>
    <row r="664" spans="1:15" ht="15.95" hidden="1" customHeight="1" x14ac:dyDescent="0.2">
      <c r="A664" s="47"/>
      <c r="B664" s="75"/>
      <c r="C664" s="116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64"/>
    </row>
    <row r="665" spans="1:15" ht="15.95" hidden="1" customHeight="1" x14ac:dyDescent="0.2">
      <c r="A665" s="47"/>
      <c r="B665" s="103"/>
      <c r="C665" s="116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60"/>
    </row>
    <row r="666" spans="1:15" ht="15.95" hidden="1" customHeight="1" x14ac:dyDescent="0.2">
      <c r="A666" s="47"/>
      <c r="B666" s="52"/>
      <c r="C666" s="116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60"/>
    </row>
    <row r="667" spans="1:15" ht="15.95" hidden="1" customHeight="1" x14ac:dyDescent="0.2">
      <c r="A667" s="47"/>
      <c r="B667" s="52"/>
      <c r="C667" s="116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60"/>
    </row>
    <row r="668" spans="1:15" ht="15.95" hidden="1" customHeight="1" x14ac:dyDescent="0.2">
      <c r="A668" s="47"/>
      <c r="B668" s="52"/>
      <c r="C668" s="116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60"/>
    </row>
    <row r="669" spans="1:15" ht="15.95" hidden="1" customHeight="1" x14ac:dyDescent="0.2">
      <c r="A669" s="47"/>
      <c r="B669" s="52"/>
      <c r="C669" s="116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60"/>
    </row>
    <row r="670" spans="1:15" ht="15.95" hidden="1" customHeight="1" x14ac:dyDescent="0.2">
      <c r="A670" s="47"/>
      <c r="B670" s="52"/>
      <c r="C670" s="116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60"/>
    </row>
    <row r="671" spans="1:15" ht="15.95" hidden="1" customHeight="1" x14ac:dyDescent="0.2">
      <c r="A671" s="47"/>
      <c r="B671" s="52"/>
      <c r="C671" s="116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60"/>
    </row>
    <row r="672" spans="1:15" ht="15.95" hidden="1" customHeight="1" x14ac:dyDescent="0.2">
      <c r="A672" s="47"/>
      <c r="B672" s="52"/>
      <c r="C672" s="116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60"/>
    </row>
    <row r="673" spans="1:15" ht="15.95" hidden="1" customHeight="1" x14ac:dyDescent="0.2">
      <c r="A673" s="47"/>
      <c r="B673" s="52"/>
      <c r="C673" s="116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60"/>
    </row>
    <row r="674" spans="1:15" ht="15.95" hidden="1" customHeight="1" x14ac:dyDescent="0.2">
      <c r="A674" s="47"/>
      <c r="B674" s="52"/>
      <c r="C674" s="116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60"/>
    </row>
    <row r="675" spans="1:15" ht="15.95" hidden="1" customHeight="1" x14ac:dyDescent="0.2">
      <c r="A675" s="47"/>
      <c r="B675" s="52"/>
      <c r="C675" s="116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60"/>
    </row>
    <row r="676" spans="1:15" ht="15.95" hidden="1" customHeight="1" x14ac:dyDescent="0.2">
      <c r="A676" s="47"/>
      <c r="B676" s="52"/>
      <c r="C676" s="116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60"/>
    </row>
    <row r="677" spans="1:15" ht="15.95" hidden="1" customHeight="1" x14ac:dyDescent="0.2">
      <c r="A677" s="47"/>
      <c r="B677" s="52"/>
      <c r="C677" s="116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60"/>
    </row>
    <row r="678" spans="1:15" ht="15.95" hidden="1" customHeight="1" x14ac:dyDescent="0.2">
      <c r="A678" s="47"/>
      <c r="B678" s="52"/>
      <c r="C678" s="116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60"/>
    </row>
    <row r="679" spans="1:15" ht="15.95" hidden="1" customHeight="1" x14ac:dyDescent="0.2">
      <c r="A679" s="47"/>
      <c r="B679" s="52"/>
      <c r="C679" s="116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60"/>
    </row>
    <row r="680" spans="1:15" ht="15.95" hidden="1" customHeight="1" x14ac:dyDescent="0.2">
      <c r="A680" s="47"/>
      <c r="B680" s="52"/>
      <c r="C680" s="116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60"/>
    </row>
    <row r="681" spans="1:15" ht="15.95" hidden="1" customHeight="1" x14ac:dyDescent="0.2">
      <c r="A681" s="47"/>
      <c r="B681" s="52"/>
      <c r="C681" s="116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60"/>
    </row>
    <row r="682" spans="1:15" ht="15.95" hidden="1" customHeight="1" x14ac:dyDescent="0.2">
      <c r="A682" s="47"/>
      <c r="B682" s="52"/>
      <c r="C682" s="116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60"/>
    </row>
    <row r="683" spans="1:15" ht="15.95" hidden="1" customHeight="1" x14ac:dyDescent="0.2">
      <c r="A683" s="47"/>
      <c r="B683" s="52"/>
      <c r="C683" s="116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60"/>
    </row>
    <row r="684" spans="1:15" ht="15.95" hidden="1" customHeight="1" x14ac:dyDescent="0.2">
      <c r="A684" s="47"/>
      <c r="B684" s="52"/>
      <c r="C684" s="116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60"/>
    </row>
    <row r="685" spans="1:15" ht="15.95" hidden="1" customHeight="1" x14ac:dyDescent="0.2">
      <c r="A685" s="47"/>
      <c r="B685" s="52"/>
      <c r="C685" s="116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60"/>
    </row>
    <row r="686" spans="1:15" ht="15.95" hidden="1" customHeight="1" x14ac:dyDescent="0.2">
      <c r="A686" s="47"/>
      <c r="B686" s="51"/>
      <c r="C686" s="116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60"/>
    </row>
    <row r="687" spans="1:15" ht="15.95" hidden="1" customHeight="1" x14ac:dyDescent="0.2">
      <c r="A687" s="47"/>
      <c r="B687" s="52"/>
      <c r="C687" s="116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60"/>
    </row>
    <row r="688" spans="1:15" ht="15.95" hidden="1" customHeight="1" x14ac:dyDescent="0.2">
      <c r="A688" s="47"/>
      <c r="B688" s="52"/>
      <c r="C688" s="116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60"/>
    </row>
    <row r="689" spans="1:15" ht="15.95" hidden="1" customHeight="1" x14ac:dyDescent="0.2">
      <c r="A689" s="47"/>
      <c r="B689" s="52"/>
      <c r="C689" s="116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60"/>
    </row>
    <row r="690" spans="1:15" ht="15.95" hidden="1" customHeight="1" x14ac:dyDescent="0.2">
      <c r="A690" s="47"/>
      <c r="B690" s="52"/>
      <c r="C690" s="116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60"/>
    </row>
    <row r="691" spans="1:15" ht="15.95" hidden="1" customHeight="1" x14ac:dyDescent="0.2">
      <c r="A691" s="47"/>
      <c r="B691" s="52"/>
      <c r="C691" s="116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60"/>
    </row>
    <row r="692" spans="1:15" ht="15.95" hidden="1" customHeight="1" x14ac:dyDescent="0.2">
      <c r="A692" s="47"/>
      <c r="B692" s="52"/>
      <c r="C692" s="116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60"/>
    </row>
    <row r="693" spans="1:15" ht="15.95" hidden="1" customHeight="1" x14ac:dyDescent="0.2">
      <c r="A693" s="47"/>
      <c r="B693" s="52"/>
      <c r="C693" s="116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60"/>
    </row>
    <row r="694" spans="1:15" ht="15.95" hidden="1" customHeight="1" x14ac:dyDescent="0.2">
      <c r="A694" s="47"/>
      <c r="B694" s="52"/>
      <c r="C694" s="116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60"/>
    </row>
    <row r="695" spans="1:15" ht="15.95" hidden="1" customHeight="1" x14ac:dyDescent="0.2">
      <c r="A695" s="47"/>
      <c r="B695" s="51"/>
      <c r="C695" s="116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60"/>
    </row>
    <row r="696" spans="1:15" ht="15.95" hidden="1" customHeight="1" x14ac:dyDescent="0.2">
      <c r="A696" s="47"/>
      <c r="B696" s="52"/>
      <c r="C696" s="116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60"/>
    </row>
    <row r="697" spans="1:15" ht="15.95" hidden="1" customHeight="1" x14ac:dyDescent="0.2">
      <c r="A697" s="47"/>
      <c r="B697" s="52"/>
      <c r="C697" s="116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60"/>
    </row>
    <row r="698" spans="1:15" ht="15.95" hidden="1" customHeight="1" x14ac:dyDescent="0.2">
      <c r="A698" s="47"/>
      <c r="B698" s="52"/>
      <c r="C698" s="116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60"/>
    </row>
    <row r="699" spans="1:15" ht="15.95" hidden="1" customHeight="1" x14ac:dyDescent="0.2">
      <c r="A699" s="47"/>
      <c r="B699" s="52"/>
      <c r="C699" s="116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60"/>
    </row>
    <row r="700" spans="1:15" ht="15.95" hidden="1" customHeight="1" x14ac:dyDescent="0.2">
      <c r="A700" s="47"/>
      <c r="B700" s="52"/>
      <c r="C700" s="116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60"/>
    </row>
    <row r="701" spans="1:15" ht="15.95" hidden="1" customHeight="1" x14ac:dyDescent="0.2">
      <c r="A701" s="47"/>
      <c r="B701" s="52"/>
      <c r="C701" s="116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60"/>
    </row>
    <row r="702" spans="1:15" ht="15.95" hidden="1" customHeight="1" x14ac:dyDescent="0.2">
      <c r="A702" s="47"/>
      <c r="B702" s="52"/>
      <c r="C702" s="116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60"/>
    </row>
    <row r="703" spans="1:15" hidden="1" x14ac:dyDescent="0.2">
      <c r="A703" s="81"/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2"/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</row>
    <row r="725" spans="1:15" ht="12.75" hidden="1" customHeight="1" x14ac:dyDescent="0.2">
      <c r="A725" s="18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</row>
    <row r="726" spans="1:15" ht="12.75" hidden="1" customHeight="1" x14ac:dyDescent="0.2">
      <c r="A726" s="184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</row>
    <row r="727" spans="1:15" ht="12.75" hidden="1" customHeight="1" x14ac:dyDescent="0.2">
      <c r="A727" s="18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/>
      <c r="B729" s="80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</row>
    <row r="730" spans="1:15" ht="15.95" hidden="1" customHeight="1" x14ac:dyDescent="0.2">
      <c r="A730" s="47"/>
      <c r="B730" s="75"/>
      <c r="C730" s="87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64"/>
    </row>
    <row r="731" spans="1:15" ht="15.95" hidden="1" customHeight="1" x14ac:dyDescent="0.2">
      <c r="A731" s="47"/>
      <c r="B731" s="103"/>
      <c r="C731" s="87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60"/>
    </row>
    <row r="732" spans="1:15" ht="15.95" hidden="1" customHeight="1" x14ac:dyDescent="0.2">
      <c r="A732" s="47"/>
      <c r="B732" s="52"/>
      <c r="C732" s="87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60"/>
    </row>
    <row r="733" spans="1:15" ht="15.95" hidden="1" customHeight="1" x14ac:dyDescent="0.2">
      <c r="A733" s="47"/>
      <c r="B733" s="52"/>
      <c r="C733" s="87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60"/>
    </row>
    <row r="734" spans="1:15" ht="15.95" hidden="1" customHeight="1" x14ac:dyDescent="0.2">
      <c r="A734" s="47"/>
      <c r="B734" s="52"/>
      <c r="C734" s="87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60"/>
    </row>
    <row r="735" spans="1:15" ht="15.95" hidden="1" customHeight="1" x14ac:dyDescent="0.2">
      <c r="A735" s="47"/>
      <c r="B735" s="52"/>
      <c r="C735" s="87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60"/>
    </row>
    <row r="736" spans="1:15" ht="15.95" hidden="1" customHeight="1" x14ac:dyDescent="0.2">
      <c r="A736" s="47"/>
      <c r="B736" s="52"/>
      <c r="C736" s="87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60"/>
    </row>
    <row r="737" spans="1:15" ht="15.95" hidden="1" customHeight="1" x14ac:dyDescent="0.2">
      <c r="A737" s="47"/>
      <c r="B737" s="52"/>
      <c r="C737" s="87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60"/>
    </row>
    <row r="738" spans="1:15" ht="15.95" hidden="1" customHeight="1" x14ac:dyDescent="0.2">
      <c r="A738" s="47"/>
      <c r="B738" s="52"/>
      <c r="C738" s="87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60"/>
    </row>
    <row r="739" spans="1:15" ht="15.95" hidden="1" customHeight="1" x14ac:dyDescent="0.2">
      <c r="A739" s="47"/>
      <c r="B739" s="52"/>
      <c r="C739" s="87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60"/>
    </row>
    <row r="740" spans="1:15" ht="15.95" hidden="1" customHeight="1" x14ac:dyDescent="0.2">
      <c r="A740" s="47"/>
      <c r="B740" s="52"/>
      <c r="C740" s="87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60"/>
    </row>
    <row r="741" spans="1:15" ht="15.95" hidden="1" customHeight="1" x14ac:dyDescent="0.2">
      <c r="A741" s="47"/>
      <c r="B741" s="52"/>
      <c r="C741" s="87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60"/>
    </row>
    <row r="742" spans="1:15" ht="15.95" hidden="1" customHeight="1" x14ac:dyDescent="0.2">
      <c r="A742" s="47"/>
      <c r="B742" s="52"/>
      <c r="C742" s="87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60"/>
    </row>
    <row r="743" spans="1:15" ht="15.95" hidden="1" customHeight="1" x14ac:dyDescent="0.2">
      <c r="A743" s="47"/>
      <c r="B743" s="52"/>
      <c r="C743" s="87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60"/>
    </row>
    <row r="744" spans="1:15" ht="15.95" hidden="1" customHeight="1" x14ac:dyDescent="0.2">
      <c r="A744" s="47"/>
      <c r="B744" s="52"/>
      <c r="C744" s="87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60"/>
    </row>
    <row r="745" spans="1:15" ht="15.95" hidden="1" customHeight="1" x14ac:dyDescent="0.2">
      <c r="A745" s="47"/>
      <c r="B745" s="52"/>
      <c r="C745" s="87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60"/>
    </row>
    <row r="746" spans="1:15" ht="15.95" hidden="1" customHeight="1" x14ac:dyDescent="0.2">
      <c r="A746" s="47"/>
      <c r="B746" s="52"/>
      <c r="C746" s="87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60"/>
    </row>
    <row r="747" spans="1:15" ht="15.95" hidden="1" customHeight="1" x14ac:dyDescent="0.2">
      <c r="A747" s="47"/>
      <c r="B747" s="52"/>
      <c r="C747" s="87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60"/>
    </row>
    <row r="748" spans="1:15" ht="15.95" hidden="1" customHeight="1" x14ac:dyDescent="0.2">
      <c r="A748" s="47"/>
      <c r="B748" s="52"/>
      <c r="C748" s="87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60"/>
    </row>
    <row r="749" spans="1:15" ht="15.95" hidden="1" customHeight="1" x14ac:dyDescent="0.2">
      <c r="A749" s="47"/>
      <c r="B749" s="52"/>
      <c r="C749" s="87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60"/>
    </row>
    <row r="750" spans="1:15" ht="15.95" hidden="1" customHeight="1" x14ac:dyDescent="0.2">
      <c r="A750" s="47"/>
      <c r="B750" s="52"/>
      <c r="C750" s="87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60"/>
    </row>
    <row r="751" spans="1:15" ht="15.95" hidden="1" customHeight="1" x14ac:dyDescent="0.2">
      <c r="A751" s="47"/>
      <c r="B751" s="52"/>
      <c r="C751" s="87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60"/>
    </row>
    <row r="752" spans="1:15" ht="15.95" hidden="1" customHeight="1" x14ac:dyDescent="0.2">
      <c r="A752" s="47"/>
      <c r="B752" s="51"/>
      <c r="C752" s="87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60"/>
    </row>
    <row r="753" spans="1:15" ht="15.95" hidden="1" customHeight="1" x14ac:dyDescent="0.2">
      <c r="A753" s="47"/>
      <c r="B753" s="52"/>
      <c r="C753" s="87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60"/>
    </row>
    <row r="754" spans="1:15" ht="15.95" hidden="1" customHeight="1" x14ac:dyDescent="0.2">
      <c r="A754" s="47"/>
      <c r="B754" s="52"/>
      <c r="C754" s="87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60"/>
    </row>
    <row r="755" spans="1:15" ht="15.95" hidden="1" customHeight="1" x14ac:dyDescent="0.2">
      <c r="A755" s="47"/>
      <c r="B755" s="52"/>
      <c r="C755" s="87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60"/>
    </row>
    <row r="756" spans="1:15" ht="15.95" hidden="1" customHeight="1" x14ac:dyDescent="0.2">
      <c r="A756" s="47"/>
      <c r="B756" s="52"/>
      <c r="C756" s="87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60"/>
    </row>
    <row r="757" spans="1:15" ht="15.95" hidden="1" customHeight="1" x14ac:dyDescent="0.2">
      <c r="A757" s="47"/>
      <c r="B757" s="52"/>
      <c r="C757" s="87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60"/>
    </row>
    <row r="758" spans="1:15" ht="15.95" hidden="1" customHeight="1" x14ac:dyDescent="0.2">
      <c r="A758" s="47"/>
      <c r="B758" s="52"/>
      <c r="C758" s="87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60"/>
    </row>
    <row r="759" spans="1:15" ht="15.95" hidden="1" customHeight="1" x14ac:dyDescent="0.2">
      <c r="A759" s="47"/>
      <c r="B759" s="52"/>
      <c r="C759" s="87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60"/>
    </row>
    <row r="760" spans="1:15" ht="15.95" hidden="1" customHeight="1" x14ac:dyDescent="0.2">
      <c r="A760" s="47"/>
      <c r="B760" s="52"/>
      <c r="C760" s="87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60"/>
    </row>
    <row r="761" spans="1:15" ht="15.95" hidden="1" customHeight="1" x14ac:dyDescent="0.2">
      <c r="A761" s="47"/>
      <c r="B761" s="51"/>
      <c r="C761" s="87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60"/>
    </row>
    <row r="762" spans="1:15" ht="15.95" hidden="1" customHeight="1" x14ac:dyDescent="0.2">
      <c r="A762" s="47"/>
      <c r="B762" s="52"/>
      <c r="C762" s="87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60"/>
    </row>
    <row r="763" spans="1:15" ht="15.95" hidden="1" customHeight="1" x14ac:dyDescent="0.2">
      <c r="A763" s="47"/>
      <c r="B763" s="52"/>
      <c r="C763" s="87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60"/>
    </row>
    <row r="764" spans="1:15" ht="15.95" hidden="1" customHeight="1" x14ac:dyDescent="0.2">
      <c r="A764" s="47"/>
      <c r="B764" s="52"/>
      <c r="C764" s="87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60"/>
    </row>
    <row r="765" spans="1:15" ht="15.95" hidden="1" customHeight="1" x14ac:dyDescent="0.2">
      <c r="A765" s="47"/>
      <c r="B765" s="52"/>
      <c r="C765" s="87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60"/>
    </row>
    <row r="766" spans="1:15" ht="15.95" hidden="1" customHeight="1" x14ac:dyDescent="0.2">
      <c r="A766" s="47"/>
      <c r="B766" s="52"/>
      <c r="C766" s="87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60"/>
    </row>
    <row r="767" spans="1:15" ht="15.95" hidden="1" customHeight="1" x14ac:dyDescent="0.2">
      <c r="A767" s="47"/>
      <c r="B767" s="52"/>
      <c r="C767" s="87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60"/>
    </row>
    <row r="768" spans="1:15" ht="15.95" hidden="1" customHeight="1" x14ac:dyDescent="0.2">
      <c r="A768" s="47"/>
      <c r="B768" s="52"/>
      <c r="C768" s="87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60"/>
    </row>
    <row r="769" spans="1:15" hidden="1" x14ac:dyDescent="0.2">
      <c r="A769" s="81"/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</row>
    <row r="790" spans="1:15" ht="12.75" hidden="1" customHeight="1" x14ac:dyDescent="0.2">
      <c r="A790" s="18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</row>
    <row r="791" spans="1:15" ht="12.75" hidden="1" customHeight="1" x14ac:dyDescent="0.2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</row>
    <row r="792" spans="1:15" ht="12.75" hidden="1" customHeight="1" x14ac:dyDescent="0.2">
      <c r="A792" s="18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/>
      <c r="B794" s="80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</row>
    <row r="795" spans="1:15" ht="15.95" hidden="1" customHeight="1" x14ac:dyDescent="0.2">
      <c r="A795" s="47"/>
      <c r="B795" s="75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64"/>
    </row>
    <row r="796" spans="1:15" ht="15.95" hidden="1" customHeight="1" x14ac:dyDescent="0.2">
      <c r="A796" s="47"/>
      <c r="B796" s="103"/>
      <c r="C796" s="87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60"/>
    </row>
    <row r="797" spans="1:15" ht="15.95" hidden="1" customHeight="1" x14ac:dyDescent="0.2">
      <c r="A797" s="47"/>
      <c r="B797" s="52"/>
      <c r="C797" s="87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60"/>
    </row>
    <row r="798" spans="1:15" ht="15.95" hidden="1" customHeight="1" x14ac:dyDescent="0.2">
      <c r="A798" s="47"/>
      <c r="B798" s="52"/>
      <c r="C798" s="87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60"/>
    </row>
    <row r="799" spans="1:15" ht="15.95" hidden="1" customHeight="1" x14ac:dyDescent="0.2">
      <c r="A799" s="47"/>
      <c r="B799" s="52"/>
      <c r="C799" s="87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60"/>
    </row>
    <row r="800" spans="1:15" ht="15.95" hidden="1" customHeight="1" x14ac:dyDescent="0.2">
      <c r="A800" s="47"/>
      <c r="B800" s="52"/>
      <c r="C800" s="87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60"/>
    </row>
    <row r="801" spans="1:15" ht="15.95" hidden="1" customHeight="1" x14ac:dyDescent="0.2">
      <c r="A801" s="47"/>
      <c r="B801" s="52"/>
      <c r="C801" s="87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60"/>
    </row>
    <row r="802" spans="1:15" ht="15.95" hidden="1" customHeight="1" x14ac:dyDescent="0.2">
      <c r="A802" s="47"/>
      <c r="B802" s="52"/>
      <c r="C802" s="87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60"/>
    </row>
    <row r="803" spans="1:15" ht="15.95" hidden="1" customHeight="1" x14ac:dyDescent="0.2">
      <c r="A803" s="47"/>
      <c r="B803" s="52"/>
      <c r="C803" s="87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60"/>
    </row>
    <row r="804" spans="1:15" ht="15.95" hidden="1" customHeight="1" x14ac:dyDescent="0.2">
      <c r="A804" s="47"/>
      <c r="B804" s="52"/>
      <c r="C804" s="87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60"/>
    </row>
    <row r="805" spans="1:15" ht="15.95" hidden="1" customHeight="1" x14ac:dyDescent="0.2">
      <c r="A805" s="47"/>
      <c r="B805" s="52"/>
      <c r="C805" s="87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60"/>
    </row>
    <row r="806" spans="1:15" ht="15.95" hidden="1" customHeight="1" x14ac:dyDescent="0.2">
      <c r="A806" s="47"/>
      <c r="B806" s="52"/>
      <c r="C806" s="87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60"/>
    </row>
    <row r="807" spans="1:15" ht="15.95" hidden="1" customHeight="1" x14ac:dyDescent="0.2">
      <c r="A807" s="47"/>
      <c r="B807" s="52"/>
      <c r="C807" s="87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60"/>
    </row>
    <row r="808" spans="1:15" ht="15.95" hidden="1" customHeight="1" x14ac:dyDescent="0.2">
      <c r="A808" s="47"/>
      <c r="B808" s="52"/>
      <c r="C808" s="87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60"/>
    </row>
    <row r="809" spans="1:15" ht="15.95" hidden="1" customHeight="1" x14ac:dyDescent="0.2">
      <c r="A809" s="47"/>
      <c r="B809" s="52"/>
      <c r="C809" s="87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60"/>
    </row>
    <row r="810" spans="1:15" ht="15.95" hidden="1" customHeight="1" x14ac:dyDescent="0.2">
      <c r="A810" s="47"/>
      <c r="B810" s="52"/>
      <c r="C810" s="87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60"/>
    </row>
    <row r="811" spans="1:15" ht="15.95" hidden="1" customHeight="1" x14ac:dyDescent="0.2">
      <c r="A811" s="47"/>
      <c r="B811" s="52"/>
      <c r="C811" s="87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60"/>
    </row>
    <row r="812" spans="1:15" ht="15.95" hidden="1" customHeight="1" x14ac:dyDescent="0.2">
      <c r="A812" s="47"/>
      <c r="B812" s="52"/>
      <c r="C812" s="87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60"/>
    </row>
    <row r="813" spans="1:15" ht="15.95" hidden="1" customHeight="1" x14ac:dyDescent="0.2">
      <c r="A813" s="47"/>
      <c r="B813" s="52"/>
      <c r="C813" s="87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60"/>
    </row>
    <row r="814" spans="1:15" ht="15.95" hidden="1" customHeight="1" x14ac:dyDescent="0.2">
      <c r="A814" s="47"/>
      <c r="B814" s="52"/>
      <c r="C814" s="87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60"/>
    </row>
    <row r="815" spans="1:15" ht="15.95" hidden="1" customHeight="1" x14ac:dyDescent="0.2">
      <c r="A815" s="47"/>
      <c r="B815" s="52"/>
      <c r="C815" s="87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60"/>
    </row>
    <row r="816" spans="1:15" ht="15.95" hidden="1" customHeight="1" x14ac:dyDescent="0.2">
      <c r="A816" s="47"/>
      <c r="B816" s="52"/>
      <c r="C816" s="87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60"/>
    </row>
    <row r="817" spans="1:15" ht="15.95" hidden="1" customHeight="1" x14ac:dyDescent="0.2">
      <c r="A817" s="47"/>
      <c r="B817" s="51"/>
      <c r="C817" s="87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60"/>
    </row>
    <row r="818" spans="1:15" ht="15.95" hidden="1" customHeight="1" x14ac:dyDescent="0.2">
      <c r="A818" s="47"/>
      <c r="B818" s="52"/>
      <c r="C818" s="87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60"/>
    </row>
    <row r="819" spans="1:15" ht="15.95" hidden="1" customHeight="1" x14ac:dyDescent="0.2">
      <c r="A819" s="47"/>
      <c r="B819" s="52"/>
      <c r="C819" s="87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60"/>
    </row>
    <row r="820" spans="1:15" ht="15.95" hidden="1" customHeight="1" x14ac:dyDescent="0.2">
      <c r="A820" s="47"/>
      <c r="B820" s="52"/>
      <c r="C820" s="87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60"/>
    </row>
    <row r="821" spans="1:15" ht="15.95" hidden="1" customHeight="1" x14ac:dyDescent="0.2">
      <c r="A821" s="47"/>
      <c r="B821" s="52"/>
      <c r="C821" s="87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60"/>
    </row>
    <row r="822" spans="1:15" ht="15.95" hidden="1" customHeight="1" x14ac:dyDescent="0.2">
      <c r="A822" s="47"/>
      <c r="B822" s="52"/>
      <c r="C822" s="87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60"/>
    </row>
    <row r="823" spans="1:15" ht="15.95" hidden="1" customHeight="1" x14ac:dyDescent="0.2">
      <c r="A823" s="47"/>
      <c r="B823" s="52"/>
      <c r="C823" s="87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60"/>
    </row>
    <row r="824" spans="1:15" ht="15.95" hidden="1" customHeight="1" x14ac:dyDescent="0.2">
      <c r="A824" s="47"/>
      <c r="B824" s="52"/>
      <c r="C824" s="87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60"/>
    </row>
    <row r="825" spans="1:15" ht="15.95" hidden="1" customHeight="1" x14ac:dyDescent="0.2">
      <c r="A825" s="47"/>
      <c r="B825" s="52"/>
      <c r="C825" s="87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60"/>
    </row>
    <row r="826" spans="1:15" ht="15.95" hidden="1" customHeight="1" x14ac:dyDescent="0.2">
      <c r="A826" s="47"/>
      <c r="B826" s="51"/>
      <c r="C826" s="87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60"/>
    </row>
    <row r="827" spans="1:15" ht="15.95" hidden="1" customHeight="1" x14ac:dyDescent="0.2">
      <c r="A827" s="47"/>
      <c r="B827" s="52"/>
      <c r="C827" s="87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60"/>
    </row>
    <row r="828" spans="1:15" ht="15.95" hidden="1" customHeight="1" x14ac:dyDescent="0.2">
      <c r="A828" s="47"/>
      <c r="B828" s="52"/>
      <c r="C828" s="87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60"/>
    </row>
    <row r="829" spans="1:15" ht="15.95" hidden="1" customHeight="1" x14ac:dyDescent="0.2">
      <c r="A829" s="47"/>
      <c r="B829" s="52"/>
      <c r="C829" s="87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60"/>
    </row>
    <row r="830" spans="1:15" ht="15.95" hidden="1" customHeight="1" x14ac:dyDescent="0.2">
      <c r="A830" s="47"/>
      <c r="B830" s="52"/>
      <c r="C830" s="87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60"/>
    </row>
    <row r="831" spans="1:15" ht="15.95" hidden="1" customHeight="1" x14ac:dyDescent="0.2">
      <c r="A831" s="47"/>
      <c r="B831" s="52"/>
      <c r="C831" s="87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60"/>
    </row>
    <row r="832" spans="1:15" ht="15.95" hidden="1" customHeight="1" x14ac:dyDescent="0.2">
      <c r="A832" s="47"/>
      <c r="B832" s="52"/>
      <c r="C832" s="87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60"/>
    </row>
    <row r="833" spans="1:15" ht="15.95" hidden="1" customHeight="1" x14ac:dyDescent="0.2">
      <c r="A833" s="47"/>
      <c r="B833" s="52"/>
      <c r="C833" s="87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60"/>
    </row>
    <row r="834" spans="1:15" hidden="1" x14ac:dyDescent="0.2">
      <c r="A834" s="81"/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55118110236220474" right="0" top="0.23622047244094491" bottom="0.27559055118110237" header="0" footer="0"/>
  <pageSetup scale="60" orientation="landscape" r:id="rId1"/>
  <headerFooter alignWithMargins="0"/>
  <ignoredErrors>
    <ignoredError sqref="C74:C105 A67:A68 A132:A133 A136 N48:N62 B132:O134 A71 A73:B73 A138:B138 N64 A48:A64 B48:B64 O48:O64 C47:M64 A113:A127 B113:B127 C112:O127 B178:B192 A178:A192 C177:O192 B67:O69 B71:O71 B136:O13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2"/>
  <sheetViews>
    <sheetView workbookViewId="0">
      <selection activeCell="H1" sqref="H1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2" t="s">
        <v>42</v>
      </c>
      <c r="B1" s="182"/>
      <c r="C1" s="182"/>
      <c r="D1" s="182"/>
      <c r="E1" s="182"/>
      <c r="F1" s="182"/>
      <c r="G1" s="182"/>
    </row>
    <row r="2" spans="1:9" x14ac:dyDescent="0.2">
      <c r="A2" s="183" t="s">
        <v>53</v>
      </c>
      <c r="B2" s="183"/>
      <c r="C2" s="183"/>
      <c r="D2" s="183"/>
      <c r="E2" s="183"/>
      <c r="F2" s="183"/>
      <c r="G2" s="183"/>
    </row>
    <row r="3" spans="1:9" x14ac:dyDescent="0.2">
      <c r="A3" s="183" t="s">
        <v>160</v>
      </c>
      <c r="B3" s="183"/>
      <c r="C3" s="183"/>
      <c r="D3" s="183"/>
      <c r="E3" s="183"/>
      <c r="F3" s="183"/>
      <c r="G3" s="183"/>
    </row>
    <row r="4" spans="1:9" x14ac:dyDescent="0.2">
      <c r="A4" s="183" t="s">
        <v>115</v>
      </c>
      <c r="B4" s="183"/>
      <c r="C4" s="183"/>
      <c r="D4" s="183"/>
      <c r="E4" s="183"/>
      <c r="F4" s="183"/>
      <c r="G4" s="183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86" t="s">
        <v>20</v>
      </c>
      <c r="B6" s="186">
        <v>2017</v>
      </c>
      <c r="C6" s="186">
        <v>2018</v>
      </c>
      <c r="D6" s="186" t="s">
        <v>29</v>
      </c>
      <c r="E6" s="186"/>
      <c r="F6" s="186" t="s">
        <v>62</v>
      </c>
      <c r="G6" s="186"/>
    </row>
    <row r="7" spans="1:9" ht="18.75" customHeight="1" x14ac:dyDescent="0.2">
      <c r="A7" s="186"/>
      <c r="B7" s="186"/>
      <c r="C7" s="186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29352657.140000001</v>
      </c>
      <c r="C8" s="120">
        <f>C49+C89+C129+C169+C209+C248+C287+C326+C366+C405+C444+C483</f>
        <v>42607675.5</v>
      </c>
      <c r="D8" s="120">
        <f>C8-B8</f>
        <v>13255018.359999999</v>
      </c>
      <c r="E8" s="121">
        <f t="shared" ref="E8:E20" si="0">(D8/B8*100)</f>
        <v>45.157814152153449</v>
      </c>
      <c r="F8" s="122">
        <f>(B8/B22*100)</f>
        <v>0.41579493817463242</v>
      </c>
      <c r="G8" s="122">
        <f>(C8/C22*100)</f>
        <v>0.49317250607878849</v>
      </c>
    </row>
    <row r="9" spans="1:9" ht="15.95" customHeight="1" x14ac:dyDescent="0.2">
      <c r="A9" s="59" t="s">
        <v>13</v>
      </c>
      <c r="B9" s="120">
        <f>B50+B90+B130+B170+B210+B249+B288+B327+B367+B406+B445+B484</f>
        <v>1163813899.1600001</v>
      </c>
      <c r="C9" s="120">
        <f>C50+C90+C130+C170+C210+C249+C288+C327+C367+C406+C445+C484</f>
        <v>1361021608.04</v>
      </c>
      <c r="D9" s="120">
        <f>C9-B9</f>
        <v>197207708.87999988</v>
      </c>
      <c r="E9" s="121">
        <f t="shared" si="0"/>
        <v>16.944952197455063</v>
      </c>
      <c r="F9" s="122">
        <f>(B9/B22*100)</f>
        <v>16.486000771240914</v>
      </c>
      <c r="G9" s="122">
        <f>(C9/C22*100)</f>
        <v>15.753462947408838</v>
      </c>
    </row>
    <row r="10" spans="1:9" ht="15.95" customHeight="1" x14ac:dyDescent="0.2">
      <c r="A10" s="68" t="s">
        <v>30</v>
      </c>
      <c r="B10" s="69">
        <f>(B8+B9)</f>
        <v>1193166556.3000002</v>
      </c>
      <c r="C10" s="69">
        <f>(C8+C9)</f>
        <v>1403629283.54</v>
      </c>
      <c r="D10" s="69">
        <f t="shared" ref="D10:D20" si="1">(C10-B10)</f>
        <v>210462727.23999977</v>
      </c>
      <c r="E10" s="70">
        <f t="shared" si="0"/>
        <v>17.639006568591981</v>
      </c>
      <c r="F10" s="71">
        <f>(F8+F9)</f>
        <v>16.901795709415545</v>
      </c>
      <c r="G10" s="71">
        <f>(G8+G9)</f>
        <v>16.246635453487627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1293860175.8299997</v>
      </c>
      <c r="C11" s="120">
        <f t="shared" si="2"/>
        <v>1978306039.3800001</v>
      </c>
      <c r="D11" s="120">
        <f t="shared" si="1"/>
        <v>684445863.55000043</v>
      </c>
      <c r="E11" s="121">
        <f t="shared" si="0"/>
        <v>52.899523173818572</v>
      </c>
      <c r="F11" s="122">
        <f>(B11/B22*100)</f>
        <v>18.328170742768187</v>
      </c>
      <c r="G11" s="122">
        <f>(C11/C22*100)</f>
        <v>22.898365981778028</v>
      </c>
    </row>
    <row r="12" spans="1:9" ht="15.95" customHeight="1" x14ac:dyDescent="0.2">
      <c r="A12" s="59" t="s">
        <v>15</v>
      </c>
      <c r="B12" s="120">
        <f t="shared" si="2"/>
        <v>79857713.389999986</v>
      </c>
      <c r="C12" s="120">
        <f t="shared" si="2"/>
        <v>89001816.86999999</v>
      </c>
      <c r="D12" s="120">
        <f t="shared" si="1"/>
        <v>9144103.4800000042</v>
      </c>
      <c r="E12" s="121">
        <f t="shared" si="0"/>
        <v>11.450495001457249</v>
      </c>
      <c r="F12" s="122">
        <f>(B12/B22*100)</f>
        <v>1.131224094752008</v>
      </c>
      <c r="G12" s="122">
        <f>(C12/C22*100)</f>
        <v>1.0301723470303674</v>
      </c>
    </row>
    <row r="13" spans="1:9" ht="15.95" customHeight="1" x14ac:dyDescent="0.2">
      <c r="A13" s="59" t="s">
        <v>27</v>
      </c>
      <c r="B13" s="120">
        <f t="shared" si="2"/>
        <v>1869442718.8099997</v>
      </c>
      <c r="C13" s="120">
        <f t="shared" si="2"/>
        <v>1995846472.5100002</v>
      </c>
      <c r="D13" s="120">
        <f t="shared" si="1"/>
        <v>126403753.70000052</v>
      </c>
      <c r="E13" s="121">
        <f t="shared" si="0"/>
        <v>6.761574047075551</v>
      </c>
      <c r="F13" s="122">
        <f>(B13/B22*100)</f>
        <v>26.481582773961449</v>
      </c>
      <c r="G13" s="122">
        <f>(C13/C22*100)</f>
        <v>23.101391827776823</v>
      </c>
    </row>
    <row r="14" spans="1:9" ht="15.95" customHeight="1" x14ac:dyDescent="0.2">
      <c r="A14" s="59" t="s">
        <v>35</v>
      </c>
      <c r="B14" s="120">
        <f t="shared" si="2"/>
        <v>48755240.030000001</v>
      </c>
      <c r="C14" s="120">
        <f t="shared" si="2"/>
        <v>150402823.17999998</v>
      </c>
      <c r="D14" s="120">
        <f t="shared" si="1"/>
        <v>101647583.14999998</v>
      </c>
      <c r="E14" s="121">
        <f t="shared" si="0"/>
        <v>208.48545323016427</v>
      </c>
      <c r="F14" s="122">
        <f>(B14/B22*100)</f>
        <v>0.69064214245658628</v>
      </c>
      <c r="G14" s="122">
        <f>(C14/C22*100)</f>
        <v>1.7408726563598966</v>
      </c>
    </row>
    <row r="15" spans="1:9" ht="15.95" customHeight="1" x14ac:dyDescent="0.2">
      <c r="A15" s="59" t="s">
        <v>16</v>
      </c>
      <c r="B15" s="120">
        <f t="shared" si="2"/>
        <v>85437435.74000001</v>
      </c>
      <c r="C15" s="120">
        <f t="shared" si="2"/>
        <v>79094789.169999987</v>
      </c>
      <c r="D15" s="120">
        <f t="shared" si="1"/>
        <v>-6342646.5700000226</v>
      </c>
      <c r="E15" s="121">
        <f t="shared" si="0"/>
        <v>-7.4237323663384815</v>
      </c>
      <c r="F15" s="122">
        <f>(B15/B22*100)</f>
        <v>1.2102636276462306</v>
      </c>
      <c r="G15" s="122">
        <f>(C15/C22*100)</f>
        <v>0.91550113764695551</v>
      </c>
    </row>
    <row r="16" spans="1:9" ht="15.95" customHeight="1" x14ac:dyDescent="0.2">
      <c r="A16" s="59" t="s">
        <v>36</v>
      </c>
      <c r="B16" s="120">
        <f t="shared" si="2"/>
        <v>1986693978.3100004</v>
      </c>
      <c r="C16" s="120">
        <f t="shared" si="2"/>
        <v>2339331354.3599997</v>
      </c>
      <c r="D16" s="120">
        <f t="shared" si="1"/>
        <v>352637376.04999924</v>
      </c>
      <c r="E16" s="121">
        <f t="shared" si="0"/>
        <v>17.749959475388025</v>
      </c>
      <c r="F16" s="122">
        <f>(B16/B22*100)</f>
        <v>28.142504984927612</v>
      </c>
      <c r="G16" s="122">
        <f>(C16/C22*100)</f>
        <v>27.077137934417649</v>
      </c>
    </row>
    <row r="17" spans="1:7" ht="15.95" customHeight="1" x14ac:dyDescent="0.2">
      <c r="A17" s="59" t="s">
        <v>34</v>
      </c>
      <c r="B17" s="120">
        <f t="shared" si="2"/>
        <v>48918203.180000007</v>
      </c>
      <c r="C17" s="120">
        <f t="shared" si="2"/>
        <v>63054779.490000002</v>
      </c>
      <c r="D17" s="120">
        <f t="shared" si="1"/>
        <v>14136576.309999995</v>
      </c>
      <c r="E17" s="121">
        <f t="shared" si="0"/>
        <v>28.89839648848687</v>
      </c>
      <c r="F17" s="122">
        <f>(B17/B22*100)</f>
        <v>0.69295059625536204</v>
      </c>
      <c r="G17" s="122">
        <f>(C17/C22*100)</f>
        <v>0.72984229382165411</v>
      </c>
    </row>
    <row r="18" spans="1:7" ht="15.95" customHeight="1" x14ac:dyDescent="0.2">
      <c r="A18" s="59" t="s">
        <v>17</v>
      </c>
      <c r="B18" s="120">
        <f t="shared" si="2"/>
        <v>113833512.31999999</v>
      </c>
      <c r="C18" s="120">
        <f t="shared" si="2"/>
        <v>141903697.37</v>
      </c>
      <c r="D18" s="120">
        <f t="shared" si="1"/>
        <v>28070185.050000012</v>
      </c>
      <c r="E18" s="121">
        <f t="shared" si="0"/>
        <v>24.658981768998984</v>
      </c>
      <c r="F18" s="122">
        <f>(B18/B22*100)</f>
        <v>1.6125081280220908</v>
      </c>
      <c r="G18" s="122">
        <f>(C18/C22*100)</f>
        <v>1.6424975367128134</v>
      </c>
    </row>
    <row r="19" spans="1:7" ht="15.95" customHeight="1" x14ac:dyDescent="0.2">
      <c r="A19" s="59" t="s">
        <v>18</v>
      </c>
      <c r="B19" s="120">
        <f t="shared" si="2"/>
        <v>339441506.70000005</v>
      </c>
      <c r="C19" s="120">
        <f t="shared" si="2"/>
        <v>398936413.58999997</v>
      </c>
      <c r="D19" s="120">
        <f t="shared" si="1"/>
        <v>59494906.889999926</v>
      </c>
      <c r="E19" s="121">
        <f t="shared" si="0"/>
        <v>17.527292837107808</v>
      </c>
      <c r="F19" s="122">
        <f>(B19/B22*100)</f>
        <v>4.8083571997949148</v>
      </c>
      <c r="G19" s="122">
        <f>(C19/C22*100)</f>
        <v>4.6175828309681988</v>
      </c>
    </row>
    <row r="20" spans="1:7" ht="15.95" customHeight="1" x14ac:dyDescent="0.2">
      <c r="A20" s="62" t="s">
        <v>31</v>
      </c>
      <c r="B20" s="63">
        <f>SUM(B11:B19)</f>
        <v>5866240484.3100004</v>
      </c>
      <c r="C20" s="63">
        <f>SUM(C11:C19)</f>
        <v>7235878185.9199991</v>
      </c>
      <c r="D20" s="63">
        <f t="shared" si="1"/>
        <v>1369637701.6099987</v>
      </c>
      <c r="E20" s="64">
        <f t="shared" si="0"/>
        <v>23.347793280436889</v>
      </c>
      <c r="F20" s="65">
        <f>SUM(F11:F19)</f>
        <v>83.09820429058442</v>
      </c>
      <c r="G20" s="65">
        <f>SUM(G11:G19)</f>
        <v>83.753364546512373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7059407040.6100006</v>
      </c>
      <c r="C22" s="66">
        <f>(C10+C20)</f>
        <v>8639507469.4599991</v>
      </c>
      <c r="D22" s="66">
        <f>(C22-B22)</f>
        <v>1580100428.8499985</v>
      </c>
      <c r="E22" s="57">
        <f>(D22/B22*100)</f>
        <v>22.382905812914604</v>
      </c>
      <c r="F22" s="67">
        <f>(F10+F20)</f>
        <v>99.999999999999972</v>
      </c>
      <c r="G22" s="67">
        <f>(G10+G20)</f>
        <v>100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2" t="s">
        <v>42</v>
      </c>
      <c r="B41" s="182"/>
      <c r="C41" s="182"/>
      <c r="D41" s="182"/>
      <c r="E41" s="182"/>
      <c r="F41" s="182"/>
      <c r="G41" s="182"/>
    </row>
    <row r="42" spans="1:7" hidden="1" x14ac:dyDescent="0.2">
      <c r="A42" s="183" t="s">
        <v>53</v>
      </c>
      <c r="B42" s="183"/>
      <c r="C42" s="183"/>
      <c r="D42" s="183"/>
      <c r="E42" s="183"/>
      <c r="F42" s="183"/>
      <c r="G42" s="183"/>
    </row>
    <row r="43" spans="1:7" hidden="1" x14ac:dyDescent="0.2">
      <c r="A43" s="183" t="s">
        <v>129</v>
      </c>
      <c r="B43" s="183"/>
      <c r="C43" s="183"/>
      <c r="D43" s="183"/>
      <c r="E43" s="183"/>
      <c r="F43" s="183"/>
      <c r="G43" s="183"/>
    </row>
    <row r="44" spans="1:7" hidden="1" x14ac:dyDescent="0.2">
      <c r="A44" s="183" t="s">
        <v>115</v>
      </c>
      <c r="B44" s="183"/>
      <c r="C44" s="183"/>
      <c r="D44" s="183"/>
      <c r="E44" s="183"/>
      <c r="F44" s="183"/>
      <c r="G44" s="183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86" t="s">
        <v>20</v>
      </c>
      <c r="B47" s="186">
        <v>2017</v>
      </c>
      <c r="C47" s="186">
        <v>2018</v>
      </c>
      <c r="D47" s="186" t="s">
        <v>29</v>
      </c>
      <c r="E47" s="186"/>
      <c r="F47" s="186" t="s">
        <v>62</v>
      </c>
      <c r="G47" s="186"/>
    </row>
    <row r="48" spans="1:7" ht="16.5" hidden="1" customHeight="1" x14ac:dyDescent="0.2">
      <c r="A48" s="186"/>
      <c r="B48" s="186"/>
      <c r="C48" s="186"/>
      <c r="D48" s="158" t="s">
        <v>22</v>
      </c>
      <c r="E48" s="158" t="s">
        <v>24</v>
      </c>
      <c r="F48" s="158">
        <v>2017</v>
      </c>
      <c r="G48" s="158">
        <v>2018</v>
      </c>
    </row>
    <row r="49" spans="1:7" ht="15.95" hidden="1" customHeight="1" x14ac:dyDescent="0.2">
      <c r="A49" s="59" t="s">
        <v>12</v>
      </c>
      <c r="B49" s="120">
        <v>14138958.340000002</v>
      </c>
      <c r="C49" s="120">
        <f>'P.N.C. x Comp. x Ramos'!D73</f>
        <v>21163329.620000001</v>
      </c>
      <c r="D49" s="120">
        <f>(C49-B49)</f>
        <v>7024371.2799999993</v>
      </c>
      <c r="E49" s="121">
        <f>(D49/B49*100)</f>
        <v>49.680967374573918</v>
      </c>
      <c r="F49" s="122">
        <f>(B49/B63*100)</f>
        <v>0.39112756919337538</v>
      </c>
      <c r="G49" s="122">
        <f>(C49/C63*100)</f>
        <v>0.47652772869057858</v>
      </c>
    </row>
    <row r="50" spans="1:7" ht="15.95" hidden="1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hidden="1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hidden="1" customHeight="1" x14ac:dyDescent="0.2">
      <c r="A52" s="59" t="s">
        <v>14</v>
      </c>
      <c r="B52" s="120">
        <v>651417950.36999977</v>
      </c>
      <c r="C52" s="120">
        <f>'P.N.C. x Comp. x Ramos'!F73</f>
        <v>993943437.92999995</v>
      </c>
      <c r="D52" s="120">
        <f t="shared" si="3"/>
        <v>342525487.56000018</v>
      </c>
      <c r="E52" s="121">
        <f t="shared" si="4"/>
        <v>52.581524252662767</v>
      </c>
      <c r="F52" s="122">
        <f>(B52/B63*100)</f>
        <v>18.020246847770878</v>
      </c>
      <c r="G52" s="122">
        <f>(C52/C63*100)</f>
        <v>22.380297308041829</v>
      </c>
    </row>
    <row r="53" spans="1:7" ht="15.95" hidden="1" customHeight="1" x14ac:dyDescent="0.2">
      <c r="A53" s="59" t="s">
        <v>15</v>
      </c>
      <c r="B53" s="120">
        <v>33143109.190000001</v>
      </c>
      <c r="C53" s="120">
        <f>'P.N.C. x Comp. x Ramos'!G73</f>
        <v>40396805.670000002</v>
      </c>
      <c r="D53" s="120">
        <f t="shared" si="3"/>
        <v>7253696.4800000004</v>
      </c>
      <c r="E53" s="121">
        <f t="shared" si="4"/>
        <v>21.88598673231478</v>
      </c>
      <c r="F53" s="122">
        <f>(B53/B63*100)</f>
        <v>0.91684149717887342</v>
      </c>
      <c r="G53" s="122">
        <f>(C53/C63*100)</f>
        <v>0.90960157961570243</v>
      </c>
    </row>
    <row r="54" spans="1:7" ht="15.95" hidden="1" customHeight="1" x14ac:dyDescent="0.2">
      <c r="A54" s="59" t="s">
        <v>27</v>
      </c>
      <c r="B54" s="120">
        <v>1090299907.6299999</v>
      </c>
      <c r="C54" s="120">
        <f>'P.N.C. x Comp. x Ramos'!H73</f>
        <v>1186575114.3800001</v>
      </c>
      <c r="D54" s="120">
        <f t="shared" si="3"/>
        <v>96275206.750000238</v>
      </c>
      <c r="E54" s="121">
        <f t="shared" si="4"/>
        <v>8.8301582047525802</v>
      </c>
      <c r="F54" s="122">
        <f>(B54/B63*100)</f>
        <v>30.161086998653925</v>
      </c>
      <c r="G54" s="122">
        <f>(C54/C63*100)</f>
        <v>26.71772137603104</v>
      </c>
    </row>
    <row r="55" spans="1:7" ht="15.95" hidden="1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hidden="1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hidden="1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hidden="1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hidden="1" customHeight="1" x14ac:dyDescent="0.2">
      <c r="A59" s="59" t="s">
        <v>17</v>
      </c>
      <c r="B59" s="120">
        <v>48740549.809999995</v>
      </c>
      <c r="C59" s="120">
        <f>'P.N.C. x Comp. x Ramos'!M73</f>
        <v>78461515.820000023</v>
      </c>
      <c r="D59" s="120">
        <f t="shared" si="3"/>
        <v>29720966.010000028</v>
      </c>
      <c r="E59" s="121">
        <f>(D59/B59*100)</f>
        <v>60.977904693028805</v>
      </c>
      <c r="F59" s="122">
        <f>(B59/B63*100)</f>
        <v>1.3483152230812732</v>
      </c>
      <c r="G59" s="122">
        <f>(C59/C63*100)</f>
        <v>1.7666921318463358</v>
      </c>
    </row>
    <row r="60" spans="1:7" ht="15.95" hidden="1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hidden="1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1" spans="1:7" ht="20.25" x14ac:dyDescent="0.3">
      <c r="A81" s="182" t="s">
        <v>42</v>
      </c>
      <c r="B81" s="182"/>
      <c r="C81" s="182"/>
      <c r="D81" s="182"/>
      <c r="E81" s="182"/>
      <c r="F81" s="182"/>
      <c r="G81" s="182"/>
    </row>
    <row r="82" spans="1:7" x14ac:dyDescent="0.2">
      <c r="A82" s="183" t="s">
        <v>53</v>
      </c>
      <c r="B82" s="183"/>
      <c r="C82" s="183"/>
      <c r="D82" s="183"/>
      <c r="E82" s="183"/>
      <c r="F82" s="183"/>
      <c r="G82" s="183"/>
    </row>
    <row r="83" spans="1:7" x14ac:dyDescent="0.2">
      <c r="A83" s="183" t="s">
        <v>130</v>
      </c>
      <c r="B83" s="183"/>
      <c r="C83" s="183"/>
      <c r="D83" s="183"/>
      <c r="E83" s="183"/>
      <c r="F83" s="183"/>
      <c r="G83" s="183"/>
    </row>
    <row r="84" spans="1:7" x14ac:dyDescent="0.2">
      <c r="A84" s="183" t="s">
        <v>115</v>
      </c>
      <c r="B84" s="183"/>
      <c r="C84" s="183"/>
      <c r="D84" s="183"/>
      <c r="E84" s="183"/>
      <c r="F84" s="183"/>
      <c r="G84" s="183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ht="18" customHeight="1" x14ac:dyDescent="0.2">
      <c r="A87" s="186" t="s">
        <v>20</v>
      </c>
      <c r="B87" s="186">
        <v>2017</v>
      </c>
      <c r="C87" s="186">
        <v>2018</v>
      </c>
      <c r="D87" s="186" t="s">
        <v>29</v>
      </c>
      <c r="E87" s="186"/>
      <c r="F87" s="186" t="s">
        <v>62</v>
      </c>
      <c r="G87" s="186"/>
    </row>
    <row r="88" spans="1:7" ht="18" customHeight="1" x14ac:dyDescent="0.2">
      <c r="A88" s="186"/>
      <c r="B88" s="186"/>
      <c r="C88" s="186"/>
      <c r="D88" s="158" t="s">
        <v>22</v>
      </c>
      <c r="E88" s="158" t="s">
        <v>24</v>
      </c>
      <c r="F88" s="158">
        <v>2017</v>
      </c>
      <c r="G88" s="158">
        <v>2018</v>
      </c>
    </row>
    <row r="89" spans="1:7" ht="15.95" customHeight="1" x14ac:dyDescent="0.2">
      <c r="A89" s="59" t="s">
        <v>12</v>
      </c>
      <c r="B89" s="120">
        <v>15213698.799999999</v>
      </c>
      <c r="C89" s="120">
        <f>'P.N.C. x Comp. x Ramos'!D138</f>
        <v>21444345.880000003</v>
      </c>
      <c r="D89" s="129">
        <f>(C89-B89)</f>
        <v>6230647.0800000038</v>
      </c>
      <c r="E89" s="130">
        <f>(D89/B89*100)</f>
        <v>40.954189785852762</v>
      </c>
      <c r="F89" s="131">
        <f>(B89/B103*100)</f>
        <v>0.4416828827987907</v>
      </c>
      <c r="G89" s="131">
        <f>(C89/C103*100)</f>
        <v>0.51077988845924294</v>
      </c>
    </row>
    <row r="90" spans="1:7" ht="15.95" customHeight="1" x14ac:dyDescent="0.2">
      <c r="A90" s="59" t="s">
        <v>13</v>
      </c>
      <c r="B90" s="120">
        <v>622396575.33999991</v>
      </c>
      <c r="C90" s="120">
        <f>'P.N.C. x Comp. x Ramos'!E138</f>
        <v>692347778.91000009</v>
      </c>
      <c r="D90" s="129">
        <f t="shared" ref="D90:D101" si="5">(C90-B90)</f>
        <v>69951203.570000172</v>
      </c>
      <c r="E90" s="130">
        <f t="shared" ref="E90:E96" si="6">(D90/B90*100)</f>
        <v>11.239008429920675</v>
      </c>
      <c r="F90" s="131">
        <f>(B90/B103*100)</f>
        <v>18.069367433530754</v>
      </c>
      <c r="G90" s="131">
        <f>(C90/C103*100)</f>
        <v>16.490935338646683</v>
      </c>
    </row>
    <row r="91" spans="1:7" ht="15.95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17.001715227105926</v>
      </c>
    </row>
    <row r="92" spans="1:7" ht="15.95" customHeight="1" x14ac:dyDescent="0.2">
      <c r="A92" s="59" t="s">
        <v>14</v>
      </c>
      <c r="B92" s="120">
        <v>642442225.45999992</v>
      </c>
      <c r="C92" s="120">
        <f>'P.N.C. x Comp. x Ramos'!F138</f>
        <v>984362601.45000017</v>
      </c>
      <c r="D92" s="120">
        <f t="shared" si="5"/>
        <v>341920375.99000025</v>
      </c>
      <c r="E92" s="121">
        <f t="shared" si="6"/>
        <v>53.221964939365442</v>
      </c>
      <c r="F92" s="122">
        <f>(B92/B103*100)</f>
        <v>18.651331139331052</v>
      </c>
      <c r="G92" s="122">
        <f>(C92/C103*100)</f>
        <v>23.446395734598234</v>
      </c>
    </row>
    <row r="93" spans="1:7" ht="15.95" customHeight="1" x14ac:dyDescent="0.2">
      <c r="A93" s="59" t="s">
        <v>15</v>
      </c>
      <c r="B93" s="120">
        <v>46714604.199999988</v>
      </c>
      <c r="C93" s="120">
        <f>'P.N.C. x Comp. x Ramos'!G138</f>
        <v>48605011.199999988</v>
      </c>
      <c r="D93" s="120">
        <f t="shared" si="5"/>
        <v>1890407</v>
      </c>
      <c r="E93" s="121">
        <f t="shared" si="6"/>
        <v>4.0467152240155349</v>
      </c>
      <c r="F93" s="122">
        <f>(B93/B103*100)</f>
        <v>1.356214640706604</v>
      </c>
      <c r="G93" s="122">
        <f>(C93/C103*100)</f>
        <v>1.1577159936806727</v>
      </c>
    </row>
    <row r="94" spans="1:7" ht="15.95" customHeight="1" x14ac:dyDescent="0.2">
      <c r="A94" s="59" t="s">
        <v>27</v>
      </c>
      <c r="B94" s="120">
        <v>779142811.17999983</v>
      </c>
      <c r="C94" s="120">
        <f>'P.N.C. x Comp. x Ramos'!H138</f>
        <v>809271358.13000011</v>
      </c>
      <c r="D94" s="120">
        <f t="shared" si="5"/>
        <v>30128546.950000286</v>
      </c>
      <c r="E94" s="121">
        <f t="shared" si="6"/>
        <v>3.8668837750515932</v>
      </c>
      <c r="F94" s="122">
        <f>(B94/B103*100)</f>
        <v>22.620011574958763</v>
      </c>
      <c r="G94" s="122">
        <f>(C94/C103*100)</f>
        <v>19.275921790853964</v>
      </c>
    </row>
    <row r="95" spans="1:7" ht="15.95" customHeight="1" x14ac:dyDescent="0.2">
      <c r="A95" s="59" t="s">
        <v>35</v>
      </c>
      <c r="B95" s="120">
        <v>29519174.790000003</v>
      </c>
      <c r="C95" s="120">
        <f>'P.N.C. x Comp. x Ramos'!I138</f>
        <v>134978323.13999999</v>
      </c>
      <c r="D95" s="120">
        <f t="shared" si="5"/>
        <v>105459148.34999998</v>
      </c>
      <c r="E95" s="121">
        <f t="shared" si="6"/>
        <v>357.25642434193526</v>
      </c>
      <c r="F95" s="122">
        <f>(B95/B103*100)</f>
        <v>0.85699831385439229</v>
      </c>
      <c r="G95" s="122">
        <f>(C95/C103*100)</f>
        <v>3.2150298835725004</v>
      </c>
    </row>
    <row r="96" spans="1:7" ht="15.95" customHeight="1" x14ac:dyDescent="0.2">
      <c r="A96" s="59" t="s">
        <v>16</v>
      </c>
      <c r="B96" s="120">
        <v>51063970.420000002</v>
      </c>
      <c r="C96" s="120">
        <f>'P.N.C. x Comp. x Ramos'!J138</f>
        <v>41274511.11999999</v>
      </c>
      <c r="D96" s="120">
        <f t="shared" si="5"/>
        <v>-9789459.3000000119</v>
      </c>
      <c r="E96" s="121">
        <f t="shared" si="6"/>
        <v>-19.170971664525752</v>
      </c>
      <c r="F96" s="122">
        <f>(B96/B103*100)</f>
        <v>1.4824850918080341</v>
      </c>
      <c r="G96" s="122">
        <f>(C96/C103*100)</f>
        <v>0.98311183302380933</v>
      </c>
    </row>
    <row r="97" spans="1:7" ht="15.95" customHeight="1" x14ac:dyDescent="0.2">
      <c r="A97" s="59" t="s">
        <v>36</v>
      </c>
      <c r="B97" s="120">
        <v>1007619994.55</v>
      </c>
      <c r="C97" s="120">
        <f>'P.N.C. x Comp. x Ramos'!K138</f>
        <v>1129116556.5199997</v>
      </c>
      <c r="D97" s="120">
        <f t="shared" si="5"/>
        <v>121496561.96999979</v>
      </c>
      <c r="E97" s="121">
        <f>(D97/B97*100)</f>
        <v>12.057776009522298</v>
      </c>
      <c r="F97" s="122">
        <f>(B97/B103*100)</f>
        <v>29.253142829312868</v>
      </c>
      <c r="G97" s="122">
        <f>(C97/C103*100)</f>
        <v>26.894270033885959</v>
      </c>
    </row>
    <row r="98" spans="1:7" ht="15.95" customHeight="1" x14ac:dyDescent="0.2">
      <c r="A98" s="59" t="s">
        <v>34</v>
      </c>
      <c r="B98" s="120">
        <v>14590509.48</v>
      </c>
      <c r="C98" s="120">
        <f>'P.N.C. x Comp. x Ramos'!L138</f>
        <v>35285517.710000001</v>
      </c>
      <c r="D98" s="120">
        <f t="shared" si="5"/>
        <v>20695008.23</v>
      </c>
      <c r="E98" s="121">
        <f>(D98/B98*100)</f>
        <v>141.83883200492596</v>
      </c>
      <c r="F98" s="122">
        <f>(B98/B103*100)</f>
        <v>0.42359050046590152</v>
      </c>
      <c r="G98" s="122">
        <f>(C98/C103*100)</f>
        <v>0.84046083293916907</v>
      </c>
    </row>
    <row r="99" spans="1:7" ht="15.95" customHeight="1" x14ac:dyDescent="0.2">
      <c r="A99" s="59" t="s">
        <v>17</v>
      </c>
      <c r="B99" s="120">
        <v>65092962.509999998</v>
      </c>
      <c r="C99" s="120">
        <f>'P.N.C. x Comp. x Ramos'!M138</f>
        <v>63442181.54999999</v>
      </c>
      <c r="D99" s="120">
        <f t="shared" si="5"/>
        <v>-1650780.9600000083</v>
      </c>
      <c r="E99" s="121">
        <f>(D99/B99*100)</f>
        <v>-2.5360359958212149</v>
      </c>
      <c r="F99" s="122">
        <f>(B99/B103*100)</f>
        <v>1.8897736644641874</v>
      </c>
      <c r="G99" s="122">
        <f>(C99/C103*100)</f>
        <v>1.5111204882188753</v>
      </c>
    </row>
    <row r="100" spans="1:7" ht="15.95" customHeight="1" x14ac:dyDescent="0.2">
      <c r="A100" s="59" t="s">
        <v>18</v>
      </c>
      <c r="B100" s="120">
        <v>170688055.42000002</v>
      </c>
      <c r="C100" s="120">
        <f>'P.N.C. x Comp. x Ramos'!N138</f>
        <v>238225423.16</v>
      </c>
      <c r="D100" s="120">
        <f t="shared" si="5"/>
        <v>67537367.73999998</v>
      </c>
      <c r="E100" s="121">
        <f>(D100/B100*100)</f>
        <v>39.567717596767714</v>
      </c>
      <c r="F100" s="122">
        <f>(B100/B103*100)</f>
        <v>4.955401928768655</v>
      </c>
      <c r="G100" s="122">
        <f>(C100/C103*100)</f>
        <v>5.674258182120905</v>
      </c>
    </row>
    <row r="101" spans="1:7" ht="15.95" customHeight="1" x14ac:dyDescent="0.2">
      <c r="A101" s="62" t="s">
        <v>31</v>
      </c>
      <c r="B101" s="63">
        <v>2806874308.0099998</v>
      </c>
      <c r="C101" s="63">
        <f>SUM(C92:C100)</f>
        <v>3484561483.9799995</v>
      </c>
      <c r="D101" s="63">
        <f t="shared" si="5"/>
        <v>677687175.96999979</v>
      </c>
      <c r="E101" s="64">
        <f>(D101/B101*100)</f>
        <v>24.143837650160481</v>
      </c>
      <c r="F101" s="65">
        <f>SUM(F92:F100)</f>
        <v>81.488949683670455</v>
      </c>
      <c r="G101" s="65">
        <f>SUM(G92:G100)</f>
        <v>82.998284772894095</v>
      </c>
    </row>
    <row r="102" spans="1:7" x14ac:dyDescent="0.2">
      <c r="A102" s="119"/>
      <c r="B102" s="137"/>
      <c r="C102" s="137"/>
      <c r="D102" s="137"/>
      <c r="E102" s="140"/>
      <c r="F102" s="138"/>
      <c r="G102" s="138"/>
    </row>
    <row r="103" spans="1:7" ht="19.5" customHeight="1" x14ac:dyDescent="0.2">
      <c r="A103" s="55" t="s">
        <v>19</v>
      </c>
      <c r="B103" s="66">
        <f>(B91+B101)</f>
        <v>3444484582.1499996</v>
      </c>
      <c r="C103" s="66">
        <f>(C91+C101)</f>
        <v>4198353608.7699995</v>
      </c>
      <c r="D103" s="66">
        <f>(C103-B103)</f>
        <v>753869026.61999989</v>
      </c>
      <c r="E103" s="57">
        <f>(D103/B103*100)</f>
        <v>21.88626508960726</v>
      </c>
      <c r="F103" s="67">
        <f>(F91+F101)</f>
        <v>100</v>
      </c>
      <c r="G103" s="67">
        <f>(G91+G101)</f>
        <v>100.00000000000003</v>
      </c>
    </row>
    <row r="104" spans="1:7" x14ac:dyDescent="0.2">
      <c r="A104" s="81" t="s">
        <v>98</v>
      </c>
    </row>
    <row r="121" spans="1:7" ht="20.25" hidden="1" x14ac:dyDescent="0.3">
      <c r="A121" s="182" t="s">
        <v>42</v>
      </c>
      <c r="B121" s="182"/>
      <c r="C121" s="182"/>
      <c r="D121" s="182"/>
      <c r="E121" s="182"/>
      <c r="F121" s="182"/>
      <c r="G121" s="182"/>
    </row>
    <row r="122" spans="1:7" hidden="1" x14ac:dyDescent="0.2">
      <c r="A122" s="183" t="s">
        <v>53</v>
      </c>
      <c r="B122" s="183"/>
      <c r="C122" s="183"/>
      <c r="D122" s="183"/>
      <c r="E122" s="183"/>
      <c r="F122" s="183"/>
      <c r="G122" s="183"/>
    </row>
    <row r="123" spans="1:7" hidden="1" x14ac:dyDescent="0.2">
      <c r="A123" s="183" t="s">
        <v>131</v>
      </c>
      <c r="B123" s="183"/>
      <c r="C123" s="183"/>
      <c r="D123" s="183"/>
      <c r="E123" s="183"/>
      <c r="F123" s="183"/>
      <c r="G123" s="183"/>
    </row>
    <row r="124" spans="1:7" hidden="1" x14ac:dyDescent="0.2">
      <c r="A124" s="183" t="s">
        <v>115</v>
      </c>
      <c r="B124" s="183"/>
      <c r="C124" s="183"/>
      <c r="D124" s="183"/>
      <c r="E124" s="183"/>
      <c r="F124" s="183"/>
      <c r="G124" s="183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86" t="s">
        <v>20</v>
      </c>
      <c r="B127" s="186">
        <v>2017</v>
      </c>
      <c r="C127" s="186">
        <v>2018</v>
      </c>
      <c r="D127" s="186" t="s">
        <v>29</v>
      </c>
      <c r="E127" s="186"/>
      <c r="F127" s="186" t="s">
        <v>62</v>
      </c>
      <c r="G127" s="186"/>
    </row>
    <row r="128" spans="1:7" ht="18.75" hidden="1" customHeight="1" x14ac:dyDescent="0.2">
      <c r="A128" s="186"/>
      <c r="B128" s="186"/>
      <c r="C128" s="186"/>
      <c r="D128" s="158" t="s">
        <v>22</v>
      </c>
      <c r="E128" s="158" t="s">
        <v>24</v>
      </c>
      <c r="F128" s="158">
        <v>2017</v>
      </c>
      <c r="G128" s="158">
        <v>2018</v>
      </c>
    </row>
    <row r="129" spans="1:7" ht="15.95" hidden="1" customHeight="1" x14ac:dyDescent="0.2">
      <c r="A129" s="59" t="s">
        <v>12</v>
      </c>
      <c r="B129" s="120"/>
      <c r="C129" s="120">
        <f>'P.N.C. x Comp. x Ramos'!D203</f>
        <v>0</v>
      </c>
      <c r="D129" s="120">
        <f>(C129-B129)</f>
        <v>0</v>
      </c>
      <c r="E129" s="121" t="e">
        <f>(D129/B129*100)</f>
        <v>#DIV/0!</v>
      </c>
      <c r="F129" s="122" t="e">
        <f>(B129/B143*100)</f>
        <v>#DIV/0!</v>
      </c>
      <c r="G129" s="122" t="e">
        <f>(C129/C143*100)</f>
        <v>#DIV/0!</v>
      </c>
    </row>
    <row r="130" spans="1:7" ht="15.95" hidden="1" customHeight="1" x14ac:dyDescent="0.2">
      <c r="A130" s="59" t="s">
        <v>13</v>
      </c>
      <c r="B130" s="120"/>
      <c r="C130" s="120">
        <f>'P.N.C. x Comp. x Ramos'!E203</f>
        <v>0</v>
      </c>
      <c r="D130" s="120">
        <f t="shared" ref="D130:D141" si="7">(C130-B130)</f>
        <v>0</v>
      </c>
      <c r="E130" s="121" t="e">
        <f t="shared" ref="E130:E136" si="8">(D130/B130*100)</f>
        <v>#DIV/0!</v>
      </c>
      <c r="F130" s="122" t="e">
        <f>(B130/B143*100)</f>
        <v>#DIV/0!</v>
      </c>
      <c r="G130" s="122" t="e">
        <f>(C130/C143*100)</f>
        <v>#DIV/0!</v>
      </c>
    </row>
    <row r="131" spans="1:7" ht="15.95" hidden="1" customHeight="1" x14ac:dyDescent="0.2">
      <c r="A131" s="62" t="s">
        <v>30</v>
      </c>
      <c r="B131" s="63">
        <f>(B129+B130)</f>
        <v>0</v>
      </c>
      <c r="C131" s="63">
        <f>(C129+C130)</f>
        <v>0</v>
      </c>
      <c r="D131" s="63">
        <f t="shared" si="7"/>
        <v>0</v>
      </c>
      <c r="E131" s="64" t="e">
        <f t="shared" si="8"/>
        <v>#DIV/0!</v>
      </c>
      <c r="F131" s="65" t="e">
        <f>(F129+F130)</f>
        <v>#DIV/0!</v>
      </c>
      <c r="G131" s="65" t="e">
        <f>(G129+G130)</f>
        <v>#DIV/0!</v>
      </c>
    </row>
    <row r="132" spans="1:7" ht="15.95" hidden="1" customHeight="1" x14ac:dyDescent="0.2">
      <c r="A132" s="51" t="s">
        <v>14</v>
      </c>
      <c r="B132" s="120"/>
      <c r="C132" s="120">
        <f>'P.N.C. x Comp. x Ramos'!F203</f>
        <v>0</v>
      </c>
      <c r="D132" s="120">
        <f t="shared" si="7"/>
        <v>0</v>
      </c>
      <c r="E132" s="121" t="e">
        <f t="shared" si="8"/>
        <v>#DIV/0!</v>
      </c>
      <c r="F132" s="122" t="e">
        <f>(B132/B143*100)</f>
        <v>#DIV/0!</v>
      </c>
      <c r="G132" s="122" t="e">
        <f>(C132/C143*100)</f>
        <v>#DIV/0!</v>
      </c>
    </row>
    <row r="133" spans="1:7" ht="15.95" hidden="1" customHeight="1" x14ac:dyDescent="0.2">
      <c r="A133" s="51" t="s">
        <v>15</v>
      </c>
      <c r="B133" s="120"/>
      <c r="C133" s="120">
        <f>'P.N.C. x Comp. x Ramos'!G203</f>
        <v>0</v>
      </c>
      <c r="D133" s="120">
        <f t="shared" si="7"/>
        <v>0</v>
      </c>
      <c r="E133" s="121" t="e">
        <f t="shared" si="8"/>
        <v>#DIV/0!</v>
      </c>
      <c r="F133" s="122" t="e">
        <f>(B133/B143*100)</f>
        <v>#DIV/0!</v>
      </c>
      <c r="G133" s="122" t="e">
        <f>(C133/C143*100)</f>
        <v>#DIV/0!</v>
      </c>
    </row>
    <row r="134" spans="1:7" ht="15.95" hidden="1" customHeight="1" x14ac:dyDescent="0.2">
      <c r="A134" s="51" t="s">
        <v>27</v>
      </c>
      <c r="B134" s="120"/>
      <c r="C134" s="120">
        <f>'P.N.C. x Comp. x Ramos'!H203</f>
        <v>0</v>
      </c>
      <c r="D134" s="120">
        <f t="shared" si="7"/>
        <v>0</v>
      </c>
      <c r="E134" s="121" t="e">
        <f t="shared" si="8"/>
        <v>#DIV/0!</v>
      </c>
      <c r="F134" s="122" t="e">
        <f>(B134/B143*100)</f>
        <v>#DIV/0!</v>
      </c>
      <c r="G134" s="122" t="e">
        <f>(C134/C143*100)</f>
        <v>#DIV/0!</v>
      </c>
    </row>
    <row r="135" spans="1:7" ht="15.95" hidden="1" customHeight="1" x14ac:dyDescent="0.2">
      <c r="A135" s="51" t="s">
        <v>35</v>
      </c>
      <c r="B135" s="120"/>
      <c r="C135" s="120">
        <f>'P.N.C. x Comp. x Ramos'!I203</f>
        <v>0</v>
      </c>
      <c r="D135" s="120">
        <f t="shared" si="7"/>
        <v>0</v>
      </c>
      <c r="E135" s="121" t="e">
        <f t="shared" si="8"/>
        <v>#DIV/0!</v>
      </c>
      <c r="F135" s="122" t="e">
        <f>(B135/B143*100)</f>
        <v>#DIV/0!</v>
      </c>
      <c r="G135" s="122" t="e">
        <f>(C135/C143*100)</f>
        <v>#DIV/0!</v>
      </c>
    </row>
    <row r="136" spans="1:7" ht="15.95" hidden="1" customHeight="1" x14ac:dyDescent="0.2">
      <c r="A136" s="51" t="s">
        <v>16</v>
      </c>
      <c r="B136" s="120"/>
      <c r="C136" s="120">
        <f>'P.N.C. x Comp. x Ramos'!J203</f>
        <v>0</v>
      </c>
      <c r="D136" s="120">
        <f t="shared" si="7"/>
        <v>0</v>
      </c>
      <c r="E136" s="121" t="e">
        <f t="shared" si="8"/>
        <v>#DIV/0!</v>
      </c>
      <c r="F136" s="122" t="e">
        <f>(B136/B143*100)</f>
        <v>#DIV/0!</v>
      </c>
      <c r="G136" s="122" t="e">
        <f>(C136/C143*100)</f>
        <v>#DIV/0!</v>
      </c>
    </row>
    <row r="137" spans="1:7" ht="15.95" hidden="1" customHeight="1" x14ac:dyDescent="0.2">
      <c r="A137" s="51" t="s">
        <v>36</v>
      </c>
      <c r="B137" s="120"/>
      <c r="C137" s="120">
        <f>'P.N.C. x Comp. x Ramos'!K203</f>
        <v>0</v>
      </c>
      <c r="D137" s="120">
        <f t="shared" si="7"/>
        <v>0</v>
      </c>
      <c r="E137" s="121" t="e">
        <f>(D137/B137*100)</f>
        <v>#DIV/0!</v>
      </c>
      <c r="F137" s="122" t="e">
        <f>(B137/B143*100)</f>
        <v>#DIV/0!</v>
      </c>
      <c r="G137" s="122" t="e">
        <f>(C137/C143*100)</f>
        <v>#DIV/0!</v>
      </c>
    </row>
    <row r="138" spans="1:7" ht="15.95" hidden="1" customHeight="1" x14ac:dyDescent="0.2">
      <c r="A138" s="51" t="s">
        <v>34</v>
      </c>
      <c r="B138" s="120"/>
      <c r="C138" s="120">
        <f>'P.N.C. x Comp. x Ramos'!L203</f>
        <v>0</v>
      </c>
      <c r="D138" s="120">
        <f t="shared" si="7"/>
        <v>0</v>
      </c>
      <c r="E138" s="121" t="e">
        <f>(D138/B138*100)</f>
        <v>#DIV/0!</v>
      </c>
      <c r="F138" s="122" t="e">
        <f>(B138/B143*100)</f>
        <v>#DIV/0!</v>
      </c>
      <c r="G138" s="122" t="e">
        <f>(C138/C143*100)</f>
        <v>#DIV/0!</v>
      </c>
    </row>
    <row r="139" spans="1:7" ht="15.95" hidden="1" customHeight="1" x14ac:dyDescent="0.2">
      <c r="A139" s="51" t="s">
        <v>17</v>
      </c>
      <c r="B139" s="120"/>
      <c r="C139" s="120">
        <f>'P.N.C. x Comp. x Ramos'!M203</f>
        <v>0</v>
      </c>
      <c r="D139" s="120">
        <f t="shared" si="7"/>
        <v>0</v>
      </c>
      <c r="E139" s="121" t="e">
        <f>(D139/B139*100)</f>
        <v>#DIV/0!</v>
      </c>
      <c r="F139" s="122" t="e">
        <f>(B139/B143*100)</f>
        <v>#DIV/0!</v>
      </c>
      <c r="G139" s="122" t="e">
        <f>(C139/C143*100)</f>
        <v>#DIV/0!</v>
      </c>
    </row>
    <row r="140" spans="1:7" ht="15.95" hidden="1" customHeight="1" x14ac:dyDescent="0.2">
      <c r="A140" s="51" t="s">
        <v>18</v>
      </c>
      <c r="B140" s="120"/>
      <c r="C140" s="120">
        <f>'P.N.C. x Comp. x Ramos'!N203</f>
        <v>0</v>
      </c>
      <c r="D140" s="120">
        <f t="shared" si="7"/>
        <v>0</v>
      </c>
      <c r="E140" s="121" t="e">
        <f>(D140/B140*100)</f>
        <v>#DIV/0!</v>
      </c>
      <c r="F140" s="122" t="e">
        <f>(B140/B143*100)</f>
        <v>#DIV/0!</v>
      </c>
      <c r="G140" s="122" t="e">
        <f>(C140/C143*100)</f>
        <v>#DIV/0!</v>
      </c>
    </row>
    <row r="141" spans="1:7" ht="15.95" hidden="1" customHeight="1" x14ac:dyDescent="0.2">
      <c r="A141" s="62" t="s">
        <v>31</v>
      </c>
      <c r="B141" s="63">
        <f>SUM(B132:B140)</f>
        <v>0</v>
      </c>
      <c r="C141" s="63">
        <f>SUM(C132:C140)</f>
        <v>0</v>
      </c>
      <c r="D141" s="63">
        <f t="shared" si="7"/>
        <v>0</v>
      </c>
      <c r="E141" s="64" t="e">
        <f>(D141/B141*100)</f>
        <v>#DIV/0!</v>
      </c>
      <c r="F141" s="65" t="e">
        <f>SUM(F132:F140)</f>
        <v>#DIV/0!</v>
      </c>
      <c r="G141" s="65" t="e">
        <f>SUM(G132:G140)</f>
        <v>#DIV/0!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0</v>
      </c>
      <c r="C143" s="66">
        <f>(C131+C141)</f>
        <v>0</v>
      </c>
      <c r="D143" s="66">
        <f>(C143-B143)</f>
        <v>0</v>
      </c>
      <c r="E143" s="57" t="e">
        <f>(D143/B143*100)</f>
        <v>#DIV/0!</v>
      </c>
      <c r="F143" s="67" t="e">
        <f>(F131+F141)</f>
        <v>#DIV/0!</v>
      </c>
      <c r="G143" s="67" t="e">
        <f>(G131+G141)</f>
        <v>#DIV/0!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2" t="s">
        <v>42</v>
      </c>
      <c r="B161" s="182"/>
      <c r="C161" s="182"/>
      <c r="D161" s="182"/>
      <c r="E161" s="182"/>
      <c r="F161" s="182"/>
      <c r="G161" s="182"/>
    </row>
    <row r="162" spans="1:7" hidden="1" x14ac:dyDescent="0.2">
      <c r="A162" s="183" t="s">
        <v>53</v>
      </c>
      <c r="B162" s="183"/>
      <c r="C162" s="183"/>
      <c r="D162" s="183"/>
      <c r="E162" s="183"/>
      <c r="F162" s="183"/>
      <c r="G162" s="183"/>
    </row>
    <row r="163" spans="1:7" hidden="1" x14ac:dyDescent="0.2">
      <c r="A163" s="183" t="s">
        <v>132</v>
      </c>
      <c r="B163" s="183"/>
      <c r="C163" s="183"/>
      <c r="D163" s="183"/>
      <c r="E163" s="183"/>
      <c r="F163" s="183"/>
      <c r="G163" s="183"/>
    </row>
    <row r="164" spans="1:7" hidden="1" x14ac:dyDescent="0.2">
      <c r="A164" s="183" t="s">
        <v>115</v>
      </c>
      <c r="B164" s="183"/>
      <c r="C164" s="183"/>
      <c r="D164" s="183"/>
      <c r="E164" s="183"/>
      <c r="F164" s="183"/>
      <c r="G164" s="183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86" t="s">
        <v>20</v>
      </c>
      <c r="B167" s="186">
        <v>2017</v>
      </c>
      <c r="C167" s="186">
        <v>2018</v>
      </c>
      <c r="D167" s="186" t="s">
        <v>29</v>
      </c>
      <c r="E167" s="186"/>
      <c r="F167" s="186" t="s">
        <v>62</v>
      </c>
      <c r="G167" s="186"/>
    </row>
    <row r="168" spans="1:7" ht="17.25" hidden="1" customHeight="1" x14ac:dyDescent="0.2">
      <c r="A168" s="186"/>
      <c r="B168" s="186"/>
      <c r="C168" s="186"/>
      <c r="D168" s="158" t="s">
        <v>22</v>
      </c>
      <c r="E168" s="158" t="s">
        <v>24</v>
      </c>
      <c r="F168" s="158">
        <v>2017</v>
      </c>
      <c r="G168" s="158">
        <v>2018</v>
      </c>
    </row>
    <row r="169" spans="1:7" ht="15.95" hidden="1" customHeight="1" x14ac:dyDescent="0.2">
      <c r="A169" s="59" t="s">
        <v>12</v>
      </c>
      <c r="B169" s="120"/>
      <c r="C169" s="120">
        <f>'P.N.C. x Comp. x Ramos'!D269</f>
        <v>0</v>
      </c>
      <c r="D169" s="120">
        <f>(C169-B169)</f>
        <v>0</v>
      </c>
      <c r="E169" s="121" t="e">
        <f>(D169/B169*100)</f>
        <v>#DIV/0!</v>
      </c>
      <c r="F169" s="122" t="e">
        <f>(B169/B183*100)</f>
        <v>#DIV/0!</v>
      </c>
      <c r="G169" s="122" t="e">
        <f>(C169/C183*100)</f>
        <v>#DIV/0!</v>
      </c>
    </row>
    <row r="170" spans="1:7" ht="15.95" hidden="1" customHeight="1" x14ac:dyDescent="0.2">
      <c r="A170" s="59" t="s">
        <v>13</v>
      </c>
      <c r="B170" s="120"/>
      <c r="C170" s="120">
        <f>'P.N.C. x Comp. x Ramos'!E269</f>
        <v>0</v>
      </c>
      <c r="D170" s="120">
        <f t="shared" ref="D170:D181" si="9">(C170-B170)</f>
        <v>0</v>
      </c>
      <c r="E170" s="121" t="e">
        <f t="shared" ref="E170:E176" si="10">(D170/B170*100)</f>
        <v>#DIV/0!</v>
      </c>
      <c r="F170" s="122" t="e">
        <f>(B170/B183*100)</f>
        <v>#DIV/0!</v>
      </c>
      <c r="G170" s="122" t="e">
        <f>(C170/C183*100)</f>
        <v>#DIV/0!</v>
      </c>
    </row>
    <row r="171" spans="1:7" ht="15.95" hidden="1" customHeight="1" x14ac:dyDescent="0.2">
      <c r="A171" s="62" t="s">
        <v>30</v>
      </c>
      <c r="B171" s="63">
        <f>(B169+B170)</f>
        <v>0</v>
      </c>
      <c r="C171" s="63">
        <f>(C169+C170)</f>
        <v>0</v>
      </c>
      <c r="D171" s="63">
        <f t="shared" si="9"/>
        <v>0</v>
      </c>
      <c r="E171" s="64" t="e">
        <f t="shared" si="10"/>
        <v>#DIV/0!</v>
      </c>
      <c r="F171" s="65" t="e">
        <f>(F169+F170)</f>
        <v>#DIV/0!</v>
      </c>
      <c r="G171" s="65" t="e">
        <f>(G169+G170)</f>
        <v>#DIV/0!</v>
      </c>
    </row>
    <row r="172" spans="1:7" ht="15.95" hidden="1" customHeight="1" x14ac:dyDescent="0.2">
      <c r="A172" s="59" t="s">
        <v>14</v>
      </c>
      <c r="B172" s="120"/>
      <c r="C172" s="120">
        <f>'P.N.C. x Comp. x Ramos'!F269</f>
        <v>0</v>
      </c>
      <c r="D172" s="120">
        <f t="shared" si="9"/>
        <v>0</v>
      </c>
      <c r="E172" s="121" t="e">
        <f t="shared" si="10"/>
        <v>#DIV/0!</v>
      </c>
      <c r="F172" s="122" t="e">
        <f>(B172/B183*100)</f>
        <v>#DIV/0!</v>
      </c>
      <c r="G172" s="122" t="e">
        <f>(C172/C183*100)</f>
        <v>#DIV/0!</v>
      </c>
    </row>
    <row r="173" spans="1:7" ht="15.95" hidden="1" customHeight="1" x14ac:dyDescent="0.2">
      <c r="A173" s="59" t="s">
        <v>15</v>
      </c>
      <c r="B173" s="120"/>
      <c r="C173" s="120">
        <f>'P.N.C. x Comp. x Ramos'!G269</f>
        <v>0</v>
      </c>
      <c r="D173" s="120">
        <f t="shared" si="9"/>
        <v>0</v>
      </c>
      <c r="E173" s="121" t="e">
        <f t="shared" si="10"/>
        <v>#DIV/0!</v>
      </c>
      <c r="F173" s="122" t="e">
        <f>(B173/B183*100)</f>
        <v>#DIV/0!</v>
      </c>
      <c r="G173" s="122" t="e">
        <f>(C173/C183*100)</f>
        <v>#DIV/0!</v>
      </c>
    </row>
    <row r="174" spans="1:7" ht="15.95" hidden="1" customHeight="1" x14ac:dyDescent="0.2">
      <c r="A174" s="59" t="s">
        <v>27</v>
      </c>
      <c r="B174" s="120"/>
      <c r="C174" s="120">
        <f>'P.N.C. x Comp. x Ramos'!H269</f>
        <v>0</v>
      </c>
      <c r="D174" s="120">
        <f t="shared" si="9"/>
        <v>0</v>
      </c>
      <c r="E174" s="121" t="e">
        <f t="shared" si="10"/>
        <v>#DIV/0!</v>
      </c>
      <c r="F174" s="122" t="e">
        <f>(B174/B183*100)</f>
        <v>#DIV/0!</v>
      </c>
      <c r="G174" s="122" t="e">
        <f>(C174/C183*100)</f>
        <v>#DIV/0!</v>
      </c>
    </row>
    <row r="175" spans="1:7" ht="15.95" hidden="1" customHeight="1" x14ac:dyDescent="0.2">
      <c r="A175" s="59" t="s">
        <v>35</v>
      </c>
      <c r="B175" s="120"/>
      <c r="C175" s="120">
        <f>'P.N.C. x Comp. x Ramos'!I269</f>
        <v>0</v>
      </c>
      <c r="D175" s="120">
        <f t="shared" si="9"/>
        <v>0</v>
      </c>
      <c r="E175" s="121" t="e">
        <f t="shared" si="10"/>
        <v>#DIV/0!</v>
      </c>
      <c r="F175" s="122" t="e">
        <f>(B175/B183*100)</f>
        <v>#DIV/0!</v>
      </c>
      <c r="G175" s="122" t="e">
        <f>(C175/C183*100)</f>
        <v>#DIV/0!</v>
      </c>
    </row>
    <row r="176" spans="1:7" ht="15.95" hidden="1" customHeight="1" x14ac:dyDescent="0.2">
      <c r="A176" s="59" t="s">
        <v>16</v>
      </c>
      <c r="B176" s="120"/>
      <c r="C176" s="120">
        <f>'P.N.C. x Comp. x Ramos'!J269</f>
        <v>0</v>
      </c>
      <c r="D176" s="120">
        <f t="shared" si="9"/>
        <v>0</v>
      </c>
      <c r="E176" s="121" t="e">
        <f t="shared" si="10"/>
        <v>#DIV/0!</v>
      </c>
      <c r="F176" s="122" t="e">
        <f>(B176/B183*100)</f>
        <v>#DIV/0!</v>
      </c>
      <c r="G176" s="122" t="e">
        <f>(C176/C183*100)</f>
        <v>#DIV/0!</v>
      </c>
    </row>
    <row r="177" spans="1:7" ht="15.95" hidden="1" customHeight="1" x14ac:dyDescent="0.2">
      <c r="A177" s="59" t="s">
        <v>36</v>
      </c>
      <c r="B177" s="120"/>
      <c r="C177" s="120">
        <f>'P.N.C. x Comp. x Ramos'!K269</f>
        <v>0</v>
      </c>
      <c r="D177" s="120">
        <f t="shared" si="9"/>
        <v>0</v>
      </c>
      <c r="E177" s="121" t="e">
        <f>(D177/B177*100)</f>
        <v>#DIV/0!</v>
      </c>
      <c r="F177" s="122" t="e">
        <f>(B177/B183*100)</f>
        <v>#DIV/0!</v>
      </c>
      <c r="G177" s="122" t="e">
        <f>(C177/C183*100)</f>
        <v>#DIV/0!</v>
      </c>
    </row>
    <row r="178" spans="1:7" ht="15.95" hidden="1" customHeight="1" x14ac:dyDescent="0.2">
      <c r="A178" s="59" t="s">
        <v>34</v>
      </c>
      <c r="B178" s="120"/>
      <c r="C178" s="120">
        <f>'P.N.C. x Comp. x Ramos'!L269</f>
        <v>0</v>
      </c>
      <c r="D178" s="120">
        <f t="shared" si="9"/>
        <v>0</v>
      </c>
      <c r="E178" s="121" t="e">
        <f>(D178/B178*100)</f>
        <v>#DIV/0!</v>
      </c>
      <c r="F178" s="122" t="e">
        <f>(B178/B183*100)</f>
        <v>#DIV/0!</v>
      </c>
      <c r="G178" s="122" t="e">
        <f>(C178/C183*100)</f>
        <v>#DIV/0!</v>
      </c>
    </row>
    <row r="179" spans="1:7" ht="15.95" hidden="1" customHeight="1" x14ac:dyDescent="0.2">
      <c r="A179" s="59" t="s">
        <v>17</v>
      </c>
      <c r="B179" s="120"/>
      <c r="C179" s="120">
        <f>'P.N.C. x Comp. x Ramos'!M269</f>
        <v>0</v>
      </c>
      <c r="D179" s="120">
        <f t="shared" si="9"/>
        <v>0</v>
      </c>
      <c r="E179" s="121" t="e">
        <f>(D179/B179*100)</f>
        <v>#DIV/0!</v>
      </c>
      <c r="F179" s="122" t="e">
        <f>(B179/B183*100)</f>
        <v>#DIV/0!</v>
      </c>
      <c r="G179" s="122" t="e">
        <f>(C179/C183*100)</f>
        <v>#DIV/0!</v>
      </c>
    </row>
    <row r="180" spans="1:7" ht="15.95" hidden="1" customHeight="1" x14ac:dyDescent="0.2">
      <c r="A180" s="59" t="s">
        <v>18</v>
      </c>
      <c r="B180" s="120"/>
      <c r="C180" s="120">
        <f>'P.N.C. x Comp. x Ramos'!N269</f>
        <v>0</v>
      </c>
      <c r="D180" s="120">
        <f t="shared" si="9"/>
        <v>0</v>
      </c>
      <c r="E180" s="121" t="e">
        <f>(D180/B180*100)</f>
        <v>#DIV/0!</v>
      </c>
      <c r="F180" s="122" t="e">
        <f>(B180/B183*100)</f>
        <v>#DIV/0!</v>
      </c>
      <c r="G180" s="122" t="e">
        <f>(C180/C183*100)</f>
        <v>#DIV/0!</v>
      </c>
    </row>
    <row r="181" spans="1:7" ht="15.95" hidden="1" customHeight="1" x14ac:dyDescent="0.2">
      <c r="A181" s="62" t="s">
        <v>31</v>
      </c>
      <c r="B181" s="63">
        <f>SUM(B172:B180)</f>
        <v>0</v>
      </c>
      <c r="C181" s="63">
        <f>SUM(C172:C180)</f>
        <v>0</v>
      </c>
      <c r="D181" s="63">
        <f t="shared" si="9"/>
        <v>0</v>
      </c>
      <c r="E181" s="64" t="e">
        <f>(D181/B181*100)</f>
        <v>#DIV/0!</v>
      </c>
      <c r="F181" s="65" t="e">
        <f>SUM(F172:F180)</f>
        <v>#DIV/0!</v>
      </c>
      <c r="G181" s="65" t="e">
        <f>SUM(G172:G180)</f>
        <v>#DIV/0!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0</v>
      </c>
      <c r="C183" s="66">
        <f>(C171+C181)</f>
        <v>0</v>
      </c>
      <c r="D183" s="66">
        <f>(C183-B183)</f>
        <v>0</v>
      </c>
      <c r="E183" s="57" t="e">
        <f>(D183/B183*100)</f>
        <v>#DIV/0!</v>
      </c>
      <c r="F183" s="67" t="e">
        <f>(F171+F181)</f>
        <v>#DIV/0!</v>
      </c>
      <c r="G183" s="67" t="e">
        <f>(G171+G181)</f>
        <v>#DIV/0!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2" t="s">
        <v>42</v>
      </c>
      <c r="B201" s="182"/>
      <c r="C201" s="182"/>
      <c r="D201" s="182"/>
      <c r="E201" s="182"/>
      <c r="F201" s="182"/>
      <c r="G201" s="182"/>
    </row>
    <row r="202" spans="1:8" hidden="1" x14ac:dyDescent="0.2">
      <c r="A202" s="183" t="s">
        <v>53</v>
      </c>
      <c r="B202" s="183"/>
      <c r="C202" s="183"/>
      <c r="D202" s="183"/>
      <c r="E202" s="183"/>
      <c r="F202" s="183"/>
      <c r="G202" s="183"/>
    </row>
    <row r="203" spans="1:8" hidden="1" x14ac:dyDescent="0.2">
      <c r="A203" s="183" t="s">
        <v>133</v>
      </c>
      <c r="B203" s="183"/>
      <c r="C203" s="183"/>
      <c r="D203" s="183"/>
      <c r="E203" s="183"/>
      <c r="F203" s="183"/>
      <c r="G203" s="183"/>
    </row>
    <row r="204" spans="1:8" hidden="1" x14ac:dyDescent="0.2">
      <c r="A204" s="183" t="s">
        <v>115</v>
      </c>
      <c r="B204" s="183"/>
      <c r="C204" s="183"/>
      <c r="D204" s="183"/>
      <c r="E204" s="183"/>
      <c r="F204" s="183"/>
      <c r="G204" s="183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86" t="s">
        <v>20</v>
      </c>
      <c r="B207" s="186">
        <v>2017</v>
      </c>
      <c r="C207" s="186">
        <v>2018</v>
      </c>
      <c r="D207" s="186" t="s">
        <v>29</v>
      </c>
      <c r="E207" s="186"/>
      <c r="F207" s="186" t="s">
        <v>62</v>
      </c>
      <c r="G207" s="186"/>
    </row>
    <row r="208" spans="1:8" ht="19.5" hidden="1" customHeight="1" x14ac:dyDescent="0.2">
      <c r="A208" s="186"/>
      <c r="B208" s="186"/>
      <c r="C208" s="186"/>
      <c r="D208" s="158" t="s">
        <v>22</v>
      </c>
      <c r="E208" s="158" t="s">
        <v>24</v>
      </c>
      <c r="F208" s="158">
        <v>2017</v>
      </c>
      <c r="G208" s="158">
        <v>2018</v>
      </c>
      <c r="H208" s="27"/>
    </row>
    <row r="209" spans="1:8" ht="15.95" hidden="1" customHeight="1" x14ac:dyDescent="0.2">
      <c r="A209" s="59" t="s">
        <v>12</v>
      </c>
      <c r="B209" s="120"/>
      <c r="C209" s="129">
        <f>'P.N.C. x Comp. x Ramos'!D335</f>
        <v>0</v>
      </c>
      <c r="D209" s="129">
        <f>(C209-B209)</f>
        <v>0</v>
      </c>
      <c r="E209" s="130" t="e">
        <f>(D209/B209*100)</f>
        <v>#DIV/0!</v>
      </c>
      <c r="F209" s="131" t="e">
        <f>(B209/B223*100)</f>
        <v>#DIV/0!</v>
      </c>
      <c r="G209" s="131" t="e">
        <f>(C209/C223*100)</f>
        <v>#DIV/0!</v>
      </c>
      <c r="H209" s="7"/>
    </row>
    <row r="210" spans="1:8" ht="15.95" hidden="1" customHeight="1" x14ac:dyDescent="0.2">
      <c r="A210" s="59" t="s">
        <v>13</v>
      </c>
      <c r="B210" s="120"/>
      <c r="C210" s="129">
        <f>'P.N.C. x Comp. x Ramos'!E335</f>
        <v>0</v>
      </c>
      <c r="D210" s="129">
        <f t="shared" ref="D210:D221" si="11">(C210-B210)</f>
        <v>0</v>
      </c>
      <c r="E210" s="130" t="e">
        <f t="shared" ref="E210:E216" si="12">(D210/B210*100)</f>
        <v>#DIV/0!</v>
      </c>
      <c r="F210" s="131" t="e">
        <f>(B210/B223*100)</f>
        <v>#DIV/0!</v>
      </c>
      <c r="G210" s="131" t="e">
        <f>(C210/C223*100)</f>
        <v>#DIV/0!</v>
      </c>
      <c r="H210" s="7"/>
    </row>
    <row r="211" spans="1:8" ht="15.95" hidden="1" customHeight="1" x14ac:dyDescent="0.2">
      <c r="A211" s="62" t="s">
        <v>30</v>
      </c>
      <c r="B211" s="63">
        <f>(B209+B210)</f>
        <v>0</v>
      </c>
      <c r="C211" s="63">
        <f>(C209+C210)</f>
        <v>0</v>
      </c>
      <c r="D211" s="63">
        <f t="shared" si="11"/>
        <v>0</v>
      </c>
      <c r="E211" s="64" t="e">
        <f t="shared" si="12"/>
        <v>#DIV/0!</v>
      </c>
      <c r="F211" s="65" t="e">
        <f>(F209+F210)</f>
        <v>#DIV/0!</v>
      </c>
      <c r="G211" s="65" t="e">
        <f>(G209+G210)</f>
        <v>#DIV/0!</v>
      </c>
      <c r="H211" s="2"/>
    </row>
    <row r="212" spans="1:8" ht="15.95" hidden="1" customHeight="1" x14ac:dyDescent="0.2">
      <c r="A212" s="59" t="s">
        <v>14</v>
      </c>
      <c r="B212" s="120"/>
      <c r="C212" s="129">
        <f>'P.N.C. x Comp. x Ramos'!F335</f>
        <v>0</v>
      </c>
      <c r="D212" s="129">
        <f t="shared" si="11"/>
        <v>0</v>
      </c>
      <c r="E212" s="130" t="e">
        <f t="shared" si="12"/>
        <v>#DIV/0!</v>
      </c>
      <c r="F212" s="131" t="e">
        <f>(B212/B223*100)</f>
        <v>#DIV/0!</v>
      </c>
      <c r="G212" s="131" t="e">
        <f>(C212/C223*100)</f>
        <v>#DIV/0!</v>
      </c>
      <c r="H212" s="7"/>
    </row>
    <row r="213" spans="1:8" ht="15.95" hidden="1" customHeight="1" x14ac:dyDescent="0.2">
      <c r="A213" s="59" t="s">
        <v>15</v>
      </c>
      <c r="B213" s="120"/>
      <c r="C213" s="129">
        <f>'P.N.C. x Comp. x Ramos'!G335</f>
        <v>0</v>
      </c>
      <c r="D213" s="129">
        <f t="shared" si="11"/>
        <v>0</v>
      </c>
      <c r="E213" s="130" t="e">
        <f t="shared" si="12"/>
        <v>#DIV/0!</v>
      </c>
      <c r="F213" s="131" t="e">
        <f>(B213/B223*100)</f>
        <v>#DIV/0!</v>
      </c>
      <c r="G213" s="131" t="e">
        <f>(C213/C223*100)</f>
        <v>#DIV/0!</v>
      </c>
      <c r="H213" s="7"/>
    </row>
    <row r="214" spans="1:8" ht="15.95" hidden="1" customHeight="1" x14ac:dyDescent="0.2">
      <c r="A214" s="59" t="s">
        <v>27</v>
      </c>
      <c r="B214" s="120"/>
      <c r="C214" s="129">
        <f>'P.N.C. x Comp. x Ramos'!H335</f>
        <v>0</v>
      </c>
      <c r="D214" s="129">
        <f t="shared" si="11"/>
        <v>0</v>
      </c>
      <c r="E214" s="130" t="e">
        <f t="shared" si="12"/>
        <v>#DIV/0!</v>
      </c>
      <c r="F214" s="131" t="e">
        <f>(B214/B223*100)</f>
        <v>#DIV/0!</v>
      </c>
      <c r="G214" s="131" t="e">
        <f>(C214/C223*100)</f>
        <v>#DIV/0!</v>
      </c>
      <c r="H214" s="7"/>
    </row>
    <row r="215" spans="1:8" ht="15.95" hidden="1" customHeight="1" x14ac:dyDescent="0.2">
      <c r="A215" s="59" t="s">
        <v>35</v>
      </c>
      <c r="B215" s="120"/>
      <c r="C215" s="129">
        <f>'P.N.C. x Comp. x Ramos'!I335</f>
        <v>0</v>
      </c>
      <c r="D215" s="129">
        <f t="shared" si="11"/>
        <v>0</v>
      </c>
      <c r="E215" s="130" t="e">
        <f t="shared" si="12"/>
        <v>#DIV/0!</v>
      </c>
      <c r="F215" s="131" t="e">
        <f>(B215/B223*100)</f>
        <v>#DIV/0!</v>
      </c>
      <c r="G215" s="131" t="e">
        <f>(C215/C223*100)</f>
        <v>#DIV/0!</v>
      </c>
      <c r="H215" s="7"/>
    </row>
    <row r="216" spans="1:8" ht="15.95" hidden="1" customHeight="1" x14ac:dyDescent="0.2">
      <c r="A216" s="59" t="s">
        <v>16</v>
      </c>
      <c r="B216" s="120"/>
      <c r="C216" s="129">
        <f>'P.N.C. x Comp. x Ramos'!J335</f>
        <v>0</v>
      </c>
      <c r="D216" s="129">
        <f t="shared" si="11"/>
        <v>0</v>
      </c>
      <c r="E216" s="130" t="e">
        <f t="shared" si="12"/>
        <v>#DIV/0!</v>
      </c>
      <c r="F216" s="131" t="e">
        <f>(B216/B223*100)</f>
        <v>#DIV/0!</v>
      </c>
      <c r="G216" s="131" t="e">
        <f>(C216/C223*100)</f>
        <v>#DIV/0!</v>
      </c>
      <c r="H216" s="7"/>
    </row>
    <row r="217" spans="1:8" ht="15.95" hidden="1" customHeight="1" x14ac:dyDescent="0.2">
      <c r="A217" s="59" t="s">
        <v>36</v>
      </c>
      <c r="B217" s="120"/>
      <c r="C217" s="129">
        <f>'P.N.C. x Comp. x Ramos'!K335</f>
        <v>0</v>
      </c>
      <c r="D217" s="129">
        <f t="shared" si="11"/>
        <v>0</v>
      </c>
      <c r="E217" s="130" t="e">
        <f>(D217/B217*100)</f>
        <v>#DIV/0!</v>
      </c>
      <c r="F217" s="131" t="e">
        <f>(B217/B223*100)</f>
        <v>#DIV/0!</v>
      </c>
      <c r="G217" s="131" t="e">
        <f>(C217/C223*100)</f>
        <v>#DIV/0!</v>
      </c>
      <c r="H217" s="7"/>
    </row>
    <row r="218" spans="1:8" ht="15.95" hidden="1" customHeight="1" x14ac:dyDescent="0.2">
      <c r="A218" s="59" t="s">
        <v>34</v>
      </c>
      <c r="B218" s="120"/>
      <c r="C218" s="129">
        <f>'P.N.C. x Comp. x Ramos'!L335</f>
        <v>0</v>
      </c>
      <c r="D218" s="129">
        <f t="shared" si="11"/>
        <v>0</v>
      </c>
      <c r="E218" s="130" t="e">
        <f>(D218/B218*100)</f>
        <v>#DIV/0!</v>
      </c>
      <c r="F218" s="153" t="e">
        <f>(B218/B223*100)</f>
        <v>#DIV/0!</v>
      </c>
      <c r="G218" s="153" t="e">
        <f>(C218/C223*100)</f>
        <v>#DIV/0!</v>
      </c>
      <c r="H218" s="7"/>
    </row>
    <row r="219" spans="1:8" ht="15.95" hidden="1" customHeight="1" x14ac:dyDescent="0.2">
      <c r="A219" s="59" t="s">
        <v>17</v>
      </c>
      <c r="B219" s="120"/>
      <c r="C219" s="129">
        <f>'P.N.C. x Comp. x Ramos'!M335</f>
        <v>0</v>
      </c>
      <c r="D219" s="129">
        <f t="shared" si="11"/>
        <v>0</v>
      </c>
      <c r="E219" s="130" t="e">
        <f>(D219/B219*100)</f>
        <v>#DIV/0!</v>
      </c>
      <c r="F219" s="131" t="e">
        <f>(B219/B223*100)</f>
        <v>#DIV/0!</v>
      </c>
      <c r="G219" s="131" t="e">
        <f>(C219/C223*100)</f>
        <v>#DIV/0!</v>
      </c>
      <c r="H219" s="7"/>
    </row>
    <row r="220" spans="1:8" ht="15.95" hidden="1" customHeight="1" x14ac:dyDescent="0.2">
      <c r="A220" s="59" t="s">
        <v>18</v>
      </c>
      <c r="B220" s="120"/>
      <c r="C220" s="129">
        <f>'P.N.C. x Comp. x Ramos'!N335</f>
        <v>0</v>
      </c>
      <c r="D220" s="129">
        <f t="shared" si="11"/>
        <v>0</v>
      </c>
      <c r="E220" s="130" t="e">
        <f>(D220/B220*100)</f>
        <v>#DIV/0!</v>
      </c>
      <c r="F220" s="131" t="e">
        <f>(B220/B223*100)</f>
        <v>#DIV/0!</v>
      </c>
      <c r="G220" s="131" t="e">
        <f>(C220/C223*100)</f>
        <v>#DIV/0!</v>
      </c>
      <c r="H220" s="7"/>
    </row>
    <row r="221" spans="1:8" ht="15.95" hidden="1" customHeight="1" x14ac:dyDescent="0.2">
      <c r="A221" s="62" t="s">
        <v>31</v>
      </c>
      <c r="B221" s="63">
        <f>SUM(B212:B220)</f>
        <v>0</v>
      </c>
      <c r="C221" s="63">
        <f>SUM(C212:C220)</f>
        <v>0</v>
      </c>
      <c r="D221" s="63">
        <f t="shared" si="11"/>
        <v>0</v>
      </c>
      <c r="E221" s="64" t="e">
        <f>(D221/B221*100)</f>
        <v>#DIV/0!</v>
      </c>
      <c r="F221" s="65" t="e">
        <f>SUM(F212:F220)</f>
        <v>#DIV/0!</v>
      </c>
      <c r="G221" s="65" t="e">
        <f>SUM(G212:G220)</f>
        <v>#DIV/0!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0</v>
      </c>
      <c r="C223" s="66">
        <f>(C211+C221)</f>
        <v>0</v>
      </c>
      <c r="D223" s="66">
        <f>(C223-B223)</f>
        <v>0</v>
      </c>
      <c r="E223" s="57" t="e">
        <f>(D223/B223*100)</f>
        <v>#DIV/0!</v>
      </c>
      <c r="F223" s="67" t="e">
        <f>(F211+F221)</f>
        <v>#DIV/0!</v>
      </c>
      <c r="G223" s="67" t="e">
        <f>(G211+G221)</f>
        <v>#DIV/0!</v>
      </c>
    </row>
    <row r="224" spans="1:8" hidden="1" x14ac:dyDescent="0.2">
      <c r="A224" s="81" t="s">
        <v>98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2" t="s">
        <v>42</v>
      </c>
      <c r="B240" s="182"/>
      <c r="C240" s="182"/>
      <c r="D240" s="182"/>
      <c r="E240" s="182"/>
      <c r="F240" s="182"/>
      <c r="G240" s="182"/>
    </row>
    <row r="241" spans="1:7" hidden="1" x14ac:dyDescent="0.2">
      <c r="A241" s="183" t="s">
        <v>53</v>
      </c>
      <c r="B241" s="183"/>
      <c r="C241" s="183"/>
      <c r="D241" s="183"/>
      <c r="E241" s="183"/>
      <c r="F241" s="183"/>
      <c r="G241" s="183"/>
    </row>
    <row r="242" spans="1:7" hidden="1" x14ac:dyDescent="0.2">
      <c r="A242" s="183" t="s">
        <v>134</v>
      </c>
      <c r="B242" s="183"/>
      <c r="C242" s="183"/>
      <c r="D242" s="183"/>
      <c r="E242" s="183"/>
      <c r="F242" s="183"/>
      <c r="G242" s="183"/>
    </row>
    <row r="243" spans="1:7" hidden="1" x14ac:dyDescent="0.2">
      <c r="A243" s="183" t="s">
        <v>115</v>
      </c>
      <c r="B243" s="183"/>
      <c r="C243" s="183"/>
      <c r="D243" s="183"/>
      <c r="E243" s="183"/>
      <c r="F243" s="183"/>
      <c r="G243" s="183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86" t="s">
        <v>20</v>
      </c>
      <c r="B246" s="186">
        <v>2017</v>
      </c>
      <c r="C246" s="186">
        <v>2018</v>
      </c>
      <c r="D246" s="186" t="s">
        <v>29</v>
      </c>
      <c r="E246" s="186"/>
      <c r="F246" s="186" t="s">
        <v>62</v>
      </c>
      <c r="G246" s="186"/>
    </row>
    <row r="247" spans="1:7" ht="19.5" hidden="1" customHeight="1" x14ac:dyDescent="0.2">
      <c r="A247" s="186"/>
      <c r="B247" s="186"/>
      <c r="C247" s="186"/>
      <c r="D247" s="158" t="s">
        <v>22</v>
      </c>
      <c r="E247" s="158" t="s">
        <v>24</v>
      </c>
      <c r="F247" s="158">
        <v>2017</v>
      </c>
      <c r="G247" s="158">
        <v>2018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2" t="s">
        <v>42</v>
      </c>
      <c r="B279" s="182"/>
      <c r="C279" s="182"/>
      <c r="D279" s="182"/>
      <c r="E279" s="182"/>
      <c r="F279" s="182"/>
      <c r="G279" s="182"/>
    </row>
    <row r="280" spans="1:7" hidden="1" x14ac:dyDescent="0.2">
      <c r="A280" s="183" t="s">
        <v>53</v>
      </c>
      <c r="B280" s="183"/>
      <c r="C280" s="183"/>
      <c r="D280" s="183"/>
      <c r="E280" s="183"/>
      <c r="F280" s="183"/>
      <c r="G280" s="183"/>
    </row>
    <row r="281" spans="1:7" hidden="1" x14ac:dyDescent="0.2">
      <c r="A281" s="183" t="s">
        <v>135</v>
      </c>
      <c r="B281" s="183"/>
      <c r="C281" s="183"/>
      <c r="D281" s="183"/>
      <c r="E281" s="183"/>
      <c r="F281" s="183"/>
      <c r="G281" s="183"/>
    </row>
    <row r="282" spans="1:7" hidden="1" x14ac:dyDescent="0.2">
      <c r="A282" s="183" t="s">
        <v>115</v>
      </c>
      <c r="B282" s="183"/>
      <c r="C282" s="183"/>
      <c r="D282" s="183"/>
      <c r="E282" s="183"/>
      <c r="F282" s="183"/>
      <c r="G282" s="183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86" t="s">
        <v>20</v>
      </c>
      <c r="B285" s="186">
        <v>2017</v>
      </c>
      <c r="C285" s="186">
        <v>2018</v>
      </c>
      <c r="D285" s="186" t="s">
        <v>29</v>
      </c>
      <c r="E285" s="186"/>
      <c r="F285" s="186" t="s">
        <v>62</v>
      </c>
      <c r="G285" s="186"/>
    </row>
    <row r="286" spans="1:7" ht="18.75" hidden="1" customHeight="1" x14ac:dyDescent="0.2">
      <c r="A286" s="186"/>
      <c r="B286" s="186"/>
      <c r="C286" s="186"/>
      <c r="D286" s="158" t="s">
        <v>22</v>
      </c>
      <c r="E286" s="158" t="s">
        <v>24</v>
      </c>
      <c r="F286" s="158">
        <v>2017</v>
      </c>
      <c r="G286" s="158">
        <v>2018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2" t="s">
        <v>42</v>
      </c>
      <c r="B318" s="182"/>
      <c r="C318" s="182"/>
      <c r="D318" s="182"/>
      <c r="E318" s="182"/>
      <c r="F318" s="182"/>
      <c r="G318" s="182"/>
    </row>
    <row r="319" spans="1:7" hidden="1" x14ac:dyDescent="0.2">
      <c r="A319" s="183" t="s">
        <v>53</v>
      </c>
      <c r="B319" s="183"/>
      <c r="C319" s="183"/>
      <c r="D319" s="183"/>
      <c r="E319" s="183"/>
      <c r="F319" s="183"/>
      <c r="G319" s="183"/>
    </row>
    <row r="320" spans="1:7" hidden="1" x14ac:dyDescent="0.2">
      <c r="A320" s="183" t="s">
        <v>136</v>
      </c>
      <c r="B320" s="183"/>
      <c r="C320" s="183"/>
      <c r="D320" s="183"/>
      <c r="E320" s="183"/>
      <c r="F320" s="183"/>
      <c r="G320" s="183"/>
    </row>
    <row r="321" spans="1:8" hidden="1" x14ac:dyDescent="0.2">
      <c r="A321" s="183" t="s">
        <v>115</v>
      </c>
      <c r="B321" s="183"/>
      <c r="C321" s="183"/>
      <c r="D321" s="183"/>
      <c r="E321" s="183"/>
      <c r="F321" s="183"/>
      <c r="G321" s="183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86" t="s">
        <v>20</v>
      </c>
      <c r="B324" s="186">
        <v>2017</v>
      </c>
      <c r="C324" s="186">
        <v>2018</v>
      </c>
      <c r="D324" s="186" t="s">
        <v>29</v>
      </c>
      <c r="E324" s="186"/>
      <c r="F324" s="186" t="s">
        <v>62</v>
      </c>
      <c r="G324" s="186"/>
    </row>
    <row r="325" spans="1:8" ht="17.25" hidden="1" customHeight="1" x14ac:dyDescent="0.2">
      <c r="A325" s="186"/>
      <c r="B325" s="186"/>
      <c r="C325" s="186"/>
      <c r="D325" s="158" t="s">
        <v>22</v>
      </c>
      <c r="E325" s="158" t="s">
        <v>24</v>
      </c>
      <c r="F325" s="158">
        <v>2017</v>
      </c>
      <c r="G325" s="158">
        <v>2018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2" t="s">
        <v>42</v>
      </c>
      <c r="B358" s="182"/>
      <c r="C358" s="182"/>
      <c r="D358" s="182"/>
      <c r="E358" s="182"/>
      <c r="F358" s="182"/>
      <c r="G358" s="182"/>
    </row>
    <row r="359" spans="1:7" hidden="1" x14ac:dyDescent="0.2">
      <c r="A359" s="183" t="s">
        <v>53</v>
      </c>
      <c r="B359" s="183"/>
      <c r="C359" s="183"/>
      <c r="D359" s="183"/>
      <c r="E359" s="183"/>
      <c r="F359" s="183"/>
      <c r="G359" s="183"/>
    </row>
    <row r="360" spans="1:7" hidden="1" x14ac:dyDescent="0.2">
      <c r="A360" s="183" t="s">
        <v>137</v>
      </c>
      <c r="B360" s="183"/>
      <c r="C360" s="183"/>
      <c r="D360" s="183"/>
      <c r="E360" s="183"/>
      <c r="F360" s="183"/>
      <c r="G360" s="183"/>
    </row>
    <row r="361" spans="1:7" hidden="1" x14ac:dyDescent="0.2">
      <c r="A361" s="183" t="s">
        <v>115</v>
      </c>
      <c r="B361" s="183"/>
      <c r="C361" s="183"/>
      <c r="D361" s="183"/>
      <c r="E361" s="183"/>
      <c r="F361" s="183"/>
      <c r="G361" s="183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86" t="s">
        <v>20</v>
      </c>
      <c r="B364" s="186">
        <v>2017</v>
      </c>
      <c r="C364" s="186">
        <v>2018</v>
      </c>
      <c r="D364" s="186" t="s">
        <v>29</v>
      </c>
      <c r="E364" s="186"/>
      <c r="F364" s="186" t="s">
        <v>62</v>
      </c>
      <c r="G364" s="186"/>
    </row>
    <row r="365" spans="1:7" ht="19.5" hidden="1" customHeight="1" x14ac:dyDescent="0.2">
      <c r="A365" s="186"/>
      <c r="B365" s="186"/>
      <c r="C365" s="186"/>
      <c r="D365" s="158" t="s">
        <v>22</v>
      </c>
      <c r="E365" s="158" t="s">
        <v>24</v>
      </c>
      <c r="F365" s="158">
        <v>2017</v>
      </c>
      <c r="G365" s="158">
        <v>2018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2" t="s">
        <v>42</v>
      </c>
      <c r="B397" s="182"/>
      <c r="C397" s="182"/>
      <c r="D397" s="182"/>
      <c r="E397" s="182"/>
      <c r="F397" s="182"/>
      <c r="G397" s="182"/>
    </row>
    <row r="398" spans="1:7" hidden="1" x14ac:dyDescent="0.2">
      <c r="A398" s="183" t="s">
        <v>53</v>
      </c>
      <c r="B398" s="183"/>
      <c r="C398" s="183"/>
      <c r="D398" s="183"/>
      <c r="E398" s="183"/>
      <c r="F398" s="183"/>
      <c r="G398" s="183"/>
    </row>
    <row r="399" spans="1:7" hidden="1" x14ac:dyDescent="0.2">
      <c r="A399" s="183" t="s">
        <v>138</v>
      </c>
      <c r="B399" s="183"/>
      <c r="C399" s="183"/>
      <c r="D399" s="183"/>
      <c r="E399" s="183"/>
      <c r="F399" s="183"/>
      <c r="G399" s="183"/>
    </row>
    <row r="400" spans="1:7" hidden="1" x14ac:dyDescent="0.2">
      <c r="A400" s="183" t="s">
        <v>115</v>
      </c>
      <c r="B400" s="183"/>
      <c r="C400" s="183"/>
      <c r="D400" s="183"/>
      <c r="E400" s="183"/>
      <c r="F400" s="183"/>
      <c r="G400" s="183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86" t="s">
        <v>20</v>
      </c>
      <c r="B403" s="186">
        <v>2017</v>
      </c>
      <c r="C403" s="186">
        <v>2018</v>
      </c>
      <c r="D403" s="186" t="s">
        <v>29</v>
      </c>
      <c r="E403" s="186"/>
      <c r="F403" s="186" t="s">
        <v>62</v>
      </c>
      <c r="G403" s="186"/>
    </row>
    <row r="404" spans="1:7" ht="21" hidden="1" customHeight="1" x14ac:dyDescent="0.2">
      <c r="A404" s="186"/>
      <c r="B404" s="186"/>
      <c r="C404" s="186"/>
      <c r="D404" s="158" t="s">
        <v>22</v>
      </c>
      <c r="E404" s="158" t="s">
        <v>24</v>
      </c>
      <c r="F404" s="158">
        <v>2017</v>
      </c>
      <c r="G404" s="158">
        <v>2018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2" t="s">
        <v>42</v>
      </c>
      <c r="B436" s="182"/>
      <c r="C436" s="182"/>
      <c r="D436" s="182"/>
      <c r="E436" s="182"/>
      <c r="F436" s="182"/>
      <c r="G436" s="182"/>
    </row>
    <row r="437" spans="1:7" hidden="1" x14ac:dyDescent="0.2">
      <c r="A437" s="183" t="s">
        <v>53</v>
      </c>
      <c r="B437" s="183"/>
      <c r="C437" s="183"/>
      <c r="D437" s="183"/>
      <c r="E437" s="183"/>
      <c r="F437" s="183"/>
      <c r="G437" s="183"/>
    </row>
    <row r="438" spans="1:7" hidden="1" x14ac:dyDescent="0.2">
      <c r="A438" s="183" t="s">
        <v>139</v>
      </c>
      <c r="B438" s="183"/>
      <c r="C438" s="183"/>
      <c r="D438" s="183"/>
      <c r="E438" s="183"/>
      <c r="F438" s="183"/>
      <c r="G438" s="183"/>
    </row>
    <row r="439" spans="1:7" hidden="1" x14ac:dyDescent="0.2">
      <c r="A439" s="183" t="s">
        <v>115</v>
      </c>
      <c r="B439" s="183"/>
      <c r="C439" s="183"/>
      <c r="D439" s="183"/>
      <c r="E439" s="183"/>
      <c r="F439" s="183"/>
      <c r="G439" s="183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86" t="s">
        <v>20</v>
      </c>
      <c r="B442" s="186">
        <v>2017</v>
      </c>
      <c r="C442" s="186">
        <v>2018</v>
      </c>
      <c r="D442" s="186" t="s">
        <v>29</v>
      </c>
      <c r="E442" s="186"/>
      <c r="F442" s="186" t="s">
        <v>62</v>
      </c>
      <c r="G442" s="186"/>
    </row>
    <row r="443" spans="1:7" ht="19.5" hidden="1" customHeight="1" x14ac:dyDescent="0.2">
      <c r="A443" s="186"/>
      <c r="B443" s="186"/>
      <c r="C443" s="186"/>
      <c r="D443" s="158" t="s">
        <v>22</v>
      </c>
      <c r="E443" s="158" t="s">
        <v>24</v>
      </c>
      <c r="F443" s="158">
        <v>2017</v>
      </c>
      <c r="G443" s="158">
        <v>2018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2" t="s">
        <v>42</v>
      </c>
      <c r="B475" s="182"/>
      <c r="C475" s="182"/>
      <c r="D475" s="182"/>
      <c r="E475" s="182"/>
      <c r="F475" s="182"/>
      <c r="G475" s="182"/>
    </row>
    <row r="476" spans="1:7" hidden="1" x14ac:dyDescent="0.2">
      <c r="A476" s="183" t="s">
        <v>53</v>
      </c>
      <c r="B476" s="183"/>
      <c r="C476" s="183"/>
      <c r="D476" s="183"/>
      <c r="E476" s="183"/>
      <c r="F476" s="183"/>
      <c r="G476" s="183"/>
    </row>
    <row r="477" spans="1:7" hidden="1" x14ac:dyDescent="0.2">
      <c r="A477" s="183" t="s">
        <v>140</v>
      </c>
      <c r="B477" s="183"/>
      <c r="C477" s="183"/>
      <c r="D477" s="183"/>
      <c r="E477" s="183"/>
      <c r="F477" s="183"/>
      <c r="G477" s="183"/>
    </row>
    <row r="478" spans="1:7" hidden="1" x14ac:dyDescent="0.2">
      <c r="A478" s="183" t="s">
        <v>115</v>
      </c>
      <c r="B478" s="183"/>
      <c r="C478" s="183"/>
      <c r="D478" s="183"/>
      <c r="E478" s="183"/>
      <c r="F478" s="183"/>
      <c r="G478" s="183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86" t="s">
        <v>20</v>
      </c>
      <c r="B481" s="186">
        <v>2017</v>
      </c>
      <c r="C481" s="186">
        <v>2018</v>
      </c>
      <c r="D481" s="186" t="s">
        <v>29</v>
      </c>
      <c r="E481" s="186"/>
      <c r="F481" s="186" t="s">
        <v>62</v>
      </c>
      <c r="G481" s="186"/>
    </row>
    <row r="482" spans="1:7" ht="19.5" hidden="1" customHeight="1" x14ac:dyDescent="0.2">
      <c r="A482" s="186"/>
      <c r="B482" s="186"/>
      <c r="C482" s="186"/>
      <c r="D482" s="158" t="s">
        <v>22</v>
      </c>
      <c r="E482" s="158" t="s">
        <v>24</v>
      </c>
      <c r="F482" s="158">
        <v>2017</v>
      </c>
      <c r="G482" s="158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topLeftCell="B1" workbookViewId="0">
      <selection activeCell="B1" sqref="B1:N1"/>
    </sheetView>
  </sheetViews>
  <sheetFormatPr defaultRowHeight="12.75" x14ac:dyDescent="0.2"/>
  <cols>
    <col min="1" max="1" width="4.7109375" hidden="1" customWidth="1"/>
    <col min="2" max="2" width="42.42578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2.7109375" customWidth="1"/>
    <col min="9" max="9" width="5.5703125" customWidth="1"/>
    <col min="10" max="10" width="13.7109375" customWidth="1"/>
    <col min="11" max="11" width="13" customWidth="1"/>
    <col min="12" max="12" width="10.5703125" customWidth="1"/>
    <col min="13" max="13" width="8.28515625" customWidth="1"/>
    <col min="14" max="14" width="8.5703125" customWidth="1"/>
    <col min="15" max="256" width="11.42578125" customWidth="1"/>
  </cols>
  <sheetData>
    <row r="1" spans="1:14" x14ac:dyDescent="0.2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20.25" x14ac:dyDescent="0.3">
      <c r="A2" s="182" t="s">
        <v>42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x14ac:dyDescent="0.2">
      <c r="A3" s="183" t="s">
        <v>59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x14ac:dyDescent="0.2">
      <c r="A4" s="185" t="s">
        <v>161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4" x14ac:dyDescent="0.2">
      <c r="A5" s="183" t="s">
        <v>115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86" t="s">
        <v>33</v>
      </c>
      <c r="C7" s="186" t="s">
        <v>141</v>
      </c>
      <c r="D7" s="186"/>
      <c r="E7" s="186" t="s">
        <v>52</v>
      </c>
      <c r="F7" s="186"/>
      <c r="G7" s="186" t="s">
        <v>142</v>
      </c>
      <c r="H7" s="186"/>
      <c r="I7" s="186"/>
      <c r="J7" s="186"/>
      <c r="K7" s="186" t="s">
        <v>29</v>
      </c>
      <c r="L7" s="186"/>
      <c r="M7" s="186" t="s">
        <v>62</v>
      </c>
      <c r="N7" s="186"/>
    </row>
    <row r="8" spans="1:14" ht="32.25" customHeight="1" x14ac:dyDescent="0.2">
      <c r="A8" s="96"/>
      <c r="B8" s="186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1411126229.7199998</v>
      </c>
      <c r="D9" s="48">
        <v>364074966.5</v>
      </c>
      <c r="E9" s="47">
        <v>1</v>
      </c>
      <c r="F9" s="63">
        <f t="shared" ref="F9:F46" si="0">(C9+D9)</f>
        <v>1775201196.2199998</v>
      </c>
      <c r="G9" s="48">
        <v>1630614021.3000002</v>
      </c>
      <c r="H9" s="48">
        <v>439260899.66999996</v>
      </c>
      <c r="I9" s="82">
        <v>1</v>
      </c>
      <c r="J9" s="63">
        <f t="shared" ref="J9:J46" si="1">(G9+H9)</f>
        <v>2069874920.9700003</v>
      </c>
      <c r="K9" s="48">
        <f>J9-F9</f>
        <v>294673724.75000048</v>
      </c>
      <c r="L9" s="94">
        <f>K9/F9*100</f>
        <v>16.599455057683599</v>
      </c>
      <c r="M9" s="61">
        <f>(F9/$F$47*100)</f>
        <v>25.146604891996788</v>
      </c>
      <c r="N9" s="61">
        <f>(J9/$J$47*100)</f>
        <v>23.958251419850608</v>
      </c>
    </row>
    <row r="10" spans="1:14" ht="15.95" customHeight="1" x14ac:dyDescent="0.2">
      <c r="A10" s="98"/>
      <c r="B10" s="52" t="s">
        <v>118</v>
      </c>
      <c r="C10" s="48">
        <v>34505336.200000003</v>
      </c>
      <c r="D10" s="48">
        <v>722888283.22000003</v>
      </c>
      <c r="E10" s="47">
        <v>4</v>
      </c>
      <c r="F10" s="63">
        <f t="shared" si="0"/>
        <v>757393619.42000008</v>
      </c>
      <c r="G10" s="48">
        <v>39543384.57</v>
      </c>
      <c r="H10" s="48">
        <v>1249324995.99</v>
      </c>
      <c r="I10" s="82">
        <v>2</v>
      </c>
      <c r="J10" s="63">
        <f t="shared" si="1"/>
        <v>1288868380.5599999</v>
      </c>
      <c r="K10" s="48">
        <f t="shared" ref="K10:K43" si="2">J10-F10</f>
        <v>531474761.13999987</v>
      </c>
      <c r="L10" s="94">
        <f t="shared" ref="L10:L43" si="3">K10/F10*100</f>
        <v>70.171539277950984</v>
      </c>
      <c r="M10" s="61">
        <f t="shared" ref="M10:M43" si="4">(F10/$F$47*100)</f>
        <v>10.728856050699607</v>
      </c>
      <c r="N10" s="61">
        <f t="shared" ref="N10:N43" si="5">(J10/$J$47*100)</f>
        <v>14.918308539185263</v>
      </c>
    </row>
    <row r="11" spans="1:14" ht="15.95" customHeight="1" x14ac:dyDescent="0.2">
      <c r="A11" s="98"/>
      <c r="B11" s="52" t="s">
        <v>158</v>
      </c>
      <c r="C11" s="48">
        <v>731908276.58000004</v>
      </c>
      <c r="D11" s="48">
        <v>129907512.91999999</v>
      </c>
      <c r="E11" s="47">
        <v>3</v>
      </c>
      <c r="F11" s="63">
        <f t="shared" si="0"/>
        <v>861815789.5</v>
      </c>
      <c r="G11" s="48">
        <v>1023928767.4900001</v>
      </c>
      <c r="H11" s="48">
        <v>144135421.21000001</v>
      </c>
      <c r="I11" s="82">
        <v>3</v>
      </c>
      <c r="J11" s="63">
        <f t="shared" si="1"/>
        <v>1168064188.7</v>
      </c>
      <c r="K11" s="48">
        <f t="shared" si="2"/>
        <v>306248399.20000005</v>
      </c>
      <c r="L11" s="94">
        <f t="shared" si="3"/>
        <v>35.535250448088945</v>
      </c>
      <c r="M11" s="61">
        <f t="shared" si="4"/>
        <v>12.20804785079415</v>
      </c>
      <c r="N11" s="61">
        <f t="shared" si="5"/>
        <v>13.520032164206325</v>
      </c>
    </row>
    <row r="12" spans="1:14" ht="15.95" customHeight="1" x14ac:dyDescent="0.2">
      <c r="A12" s="98"/>
      <c r="B12" s="52" t="s">
        <v>101</v>
      </c>
      <c r="C12" s="48">
        <v>698755484.98000002</v>
      </c>
      <c r="D12" s="48">
        <v>187163953.55000001</v>
      </c>
      <c r="E12" s="47">
        <v>2</v>
      </c>
      <c r="F12" s="63">
        <f t="shared" si="0"/>
        <v>885919438.52999997</v>
      </c>
      <c r="G12" s="48">
        <v>724415435.13999987</v>
      </c>
      <c r="H12" s="48">
        <v>230313069.94999999</v>
      </c>
      <c r="I12" s="82">
        <v>4</v>
      </c>
      <c r="J12" s="63">
        <f t="shared" si="1"/>
        <v>954728505.08999991</v>
      </c>
      <c r="K12" s="48">
        <f t="shared" si="2"/>
        <v>68809066.559999943</v>
      </c>
      <c r="L12" s="94">
        <f t="shared" si="3"/>
        <v>7.7669665623518043</v>
      </c>
      <c r="M12" s="61">
        <f t="shared" si="4"/>
        <v>12.54948798721554</v>
      </c>
      <c r="N12" s="61">
        <f t="shared" si="5"/>
        <v>11.050728394701807</v>
      </c>
    </row>
    <row r="13" spans="1:14" ht="15.95" customHeight="1" x14ac:dyDescent="0.2">
      <c r="A13" s="98"/>
      <c r="B13" s="52" t="s">
        <v>92</v>
      </c>
      <c r="C13" s="48">
        <v>457356984.22000003</v>
      </c>
      <c r="D13" s="48">
        <v>62968377.709999993</v>
      </c>
      <c r="E13" s="47">
        <v>6</v>
      </c>
      <c r="F13" s="63">
        <f t="shared" si="0"/>
        <v>520325361.93000001</v>
      </c>
      <c r="G13" s="48">
        <v>542383545.22000003</v>
      </c>
      <c r="H13" s="48">
        <v>72224444.159999996</v>
      </c>
      <c r="I13" s="82">
        <v>5</v>
      </c>
      <c r="J13" s="63">
        <f t="shared" si="1"/>
        <v>614607989.38</v>
      </c>
      <c r="K13" s="48">
        <f t="shared" si="2"/>
        <v>94282627.449999988</v>
      </c>
      <c r="L13" s="94">
        <f t="shared" si="3"/>
        <v>18.119936937205061</v>
      </c>
      <c r="M13" s="61">
        <f t="shared" si="4"/>
        <v>7.3706666712483395</v>
      </c>
      <c r="N13" s="61">
        <f t="shared" si="5"/>
        <v>7.1139239308790723</v>
      </c>
    </row>
    <row r="14" spans="1:14" ht="15.95" customHeight="1" x14ac:dyDescent="0.2">
      <c r="A14" s="98"/>
      <c r="B14" s="52" t="s">
        <v>97</v>
      </c>
      <c r="C14" s="48">
        <v>641350494.96000004</v>
      </c>
      <c r="D14" s="48">
        <v>35057440.18</v>
      </c>
      <c r="E14" s="47">
        <v>5</v>
      </c>
      <c r="F14" s="63">
        <f t="shared" si="0"/>
        <v>676407935.13999999</v>
      </c>
      <c r="G14" s="48">
        <v>570011472.14999998</v>
      </c>
      <c r="H14" s="48">
        <v>42310665.609999999</v>
      </c>
      <c r="I14" s="82">
        <v>6</v>
      </c>
      <c r="J14" s="63">
        <f t="shared" si="1"/>
        <v>612322137.75999999</v>
      </c>
      <c r="K14" s="48">
        <f t="shared" si="2"/>
        <v>-64085797.379999995</v>
      </c>
      <c r="L14" s="94">
        <f>K14/F14*100</f>
        <v>-9.474430155337517</v>
      </c>
      <c r="M14" s="61">
        <f t="shared" si="4"/>
        <v>9.5816536891680908</v>
      </c>
      <c r="N14" s="61">
        <f t="shared" si="5"/>
        <v>7.0874658066390008</v>
      </c>
    </row>
    <row r="15" spans="1:14" ht="15.95" customHeight="1" x14ac:dyDescent="0.2">
      <c r="A15" s="98"/>
      <c r="B15" s="52" t="s">
        <v>96</v>
      </c>
      <c r="C15" s="48">
        <v>7744601.5299999993</v>
      </c>
      <c r="D15" s="48">
        <v>233224386.88</v>
      </c>
      <c r="E15" s="47">
        <v>7</v>
      </c>
      <c r="F15" s="63">
        <f t="shared" si="0"/>
        <v>240968988.41</v>
      </c>
      <c r="G15" s="48">
        <v>9693002.0500000007</v>
      </c>
      <c r="H15" s="48">
        <v>344920554.71000004</v>
      </c>
      <c r="I15" s="82">
        <v>7</v>
      </c>
      <c r="J15" s="63">
        <f t="shared" si="1"/>
        <v>354613556.76000005</v>
      </c>
      <c r="K15" s="48">
        <f t="shared" si="2"/>
        <v>113644568.35000005</v>
      </c>
      <c r="L15" s="94">
        <f t="shared" si="3"/>
        <v>47.161491235809123</v>
      </c>
      <c r="M15" s="61">
        <f t="shared" si="4"/>
        <v>3.4134451664821124</v>
      </c>
      <c r="N15" s="61">
        <f t="shared" si="5"/>
        <v>4.1045575574016446</v>
      </c>
    </row>
    <row r="16" spans="1:14" ht="15.95" customHeight="1" x14ac:dyDescent="0.2">
      <c r="A16" s="98"/>
      <c r="B16" s="52" t="s">
        <v>90</v>
      </c>
      <c r="C16" s="48">
        <v>64279721.950000003</v>
      </c>
      <c r="D16" s="48">
        <v>147597330.95999998</v>
      </c>
      <c r="E16" s="47">
        <v>9</v>
      </c>
      <c r="F16" s="63">
        <f t="shared" si="0"/>
        <v>211877052.90999997</v>
      </c>
      <c r="G16" s="48">
        <v>70971165.359999999</v>
      </c>
      <c r="H16" s="48">
        <v>164748022.88</v>
      </c>
      <c r="I16" s="82">
        <v>8</v>
      </c>
      <c r="J16" s="63">
        <f t="shared" si="1"/>
        <v>235719188.24000001</v>
      </c>
      <c r="K16" s="48">
        <f t="shared" si="2"/>
        <v>23842135.330000043</v>
      </c>
      <c r="L16" s="94">
        <f t="shared" si="3"/>
        <v>11.2528161981409</v>
      </c>
      <c r="M16" s="61">
        <f t="shared" si="4"/>
        <v>3.0013434795749045</v>
      </c>
      <c r="N16" s="61">
        <f t="shared" si="5"/>
        <v>2.728386879382295</v>
      </c>
    </row>
    <row r="17" spans="1:14" ht="15.95" customHeight="1" x14ac:dyDescent="0.2">
      <c r="A17" s="98"/>
      <c r="B17" s="52" t="s">
        <v>79</v>
      </c>
      <c r="C17" s="48">
        <v>88762435.939999998</v>
      </c>
      <c r="D17" s="48">
        <v>126426224.54000001</v>
      </c>
      <c r="E17" s="47">
        <v>8</v>
      </c>
      <c r="F17" s="63">
        <f t="shared" si="0"/>
        <v>215188660.48000002</v>
      </c>
      <c r="G17" s="48">
        <v>70854123.949999988</v>
      </c>
      <c r="H17" s="48">
        <v>139273411.19000003</v>
      </c>
      <c r="I17" s="82">
        <v>9</v>
      </c>
      <c r="J17" s="63">
        <f t="shared" si="1"/>
        <v>210127535.14000002</v>
      </c>
      <c r="K17" s="48">
        <f t="shared" si="2"/>
        <v>-5061125.3400000036</v>
      </c>
      <c r="L17" s="94">
        <f t="shared" si="3"/>
        <v>-2.3519479737968778</v>
      </c>
      <c r="M17" s="61">
        <f t="shared" si="4"/>
        <v>3.048254042331092</v>
      </c>
      <c r="N17" s="61">
        <f t="shared" si="5"/>
        <v>2.4321703046473981</v>
      </c>
    </row>
    <row r="18" spans="1:14" ht="15.95" customHeight="1" x14ac:dyDescent="0.2">
      <c r="A18" s="98"/>
      <c r="B18" s="52" t="s">
        <v>94</v>
      </c>
      <c r="C18" s="48">
        <v>140055431.68000001</v>
      </c>
      <c r="D18" s="48">
        <v>149495.64000000001</v>
      </c>
      <c r="E18" s="47">
        <v>10</v>
      </c>
      <c r="F18" s="63">
        <f t="shared" si="0"/>
        <v>140204927.31999999</v>
      </c>
      <c r="G18" s="48">
        <v>174177594.81999999</v>
      </c>
      <c r="H18" s="48">
        <v>132140.49</v>
      </c>
      <c r="I18" s="82">
        <v>10</v>
      </c>
      <c r="J18" s="63">
        <f t="shared" si="1"/>
        <v>174309735.31</v>
      </c>
      <c r="K18" s="48">
        <f t="shared" si="2"/>
        <v>34104807.99000001</v>
      </c>
      <c r="L18" s="94">
        <f t="shared" si="3"/>
        <v>24.324971056231213</v>
      </c>
      <c r="M18" s="61">
        <f t="shared" si="4"/>
        <v>1.9860722935149657</v>
      </c>
      <c r="N18" s="61">
        <f t="shared" si="5"/>
        <v>2.017588802673898</v>
      </c>
    </row>
    <row r="19" spans="1:14" ht="15.95" customHeight="1" x14ac:dyDescent="0.2">
      <c r="A19" s="98"/>
      <c r="B19" s="52" t="s">
        <v>78</v>
      </c>
      <c r="C19" s="48">
        <v>134655249.22999999</v>
      </c>
      <c r="D19" s="48">
        <v>23349.14</v>
      </c>
      <c r="E19" s="47">
        <v>11</v>
      </c>
      <c r="F19" s="63">
        <f t="shared" si="0"/>
        <v>134678598.36999997</v>
      </c>
      <c r="G19" s="48">
        <v>152568993.91000003</v>
      </c>
      <c r="H19" s="48">
        <v>72955.12</v>
      </c>
      <c r="I19" s="82">
        <v>11</v>
      </c>
      <c r="J19" s="63">
        <f t="shared" si="1"/>
        <v>152641949.03000003</v>
      </c>
      <c r="K19" s="48">
        <f t="shared" si="2"/>
        <v>17963350.660000056</v>
      </c>
      <c r="L19" s="94">
        <f t="shared" si="3"/>
        <v>13.337940012302237</v>
      </c>
      <c r="M19" s="61">
        <f t="shared" si="4"/>
        <v>1.9077891045982591</v>
      </c>
      <c r="N19" s="61">
        <f t="shared" si="5"/>
        <v>1.7667899422458708</v>
      </c>
    </row>
    <row r="20" spans="1:14" ht="15.95" customHeight="1" x14ac:dyDescent="0.2">
      <c r="A20" s="98"/>
      <c r="B20" s="51" t="s">
        <v>117</v>
      </c>
      <c r="C20" s="48">
        <v>65669379.460000001</v>
      </c>
      <c r="D20" s="48">
        <v>1034248.34</v>
      </c>
      <c r="E20" s="47">
        <v>13</v>
      </c>
      <c r="F20" s="63">
        <f t="shared" si="0"/>
        <v>66703627.800000004</v>
      </c>
      <c r="G20" s="48">
        <v>104518375.88</v>
      </c>
      <c r="H20" s="48">
        <v>757364.59000000008</v>
      </c>
      <c r="I20" s="82">
        <v>12</v>
      </c>
      <c r="J20" s="63">
        <f t="shared" si="1"/>
        <v>105275740.47</v>
      </c>
      <c r="K20" s="48">
        <f t="shared" si="2"/>
        <v>38572112.669999994</v>
      </c>
      <c r="L20" s="94">
        <f t="shared" si="3"/>
        <v>57.826109227000678</v>
      </c>
      <c r="M20" s="61">
        <f t="shared" si="4"/>
        <v>0.94488995203535087</v>
      </c>
      <c r="N20" s="61">
        <f t="shared" si="5"/>
        <v>1.2185386822355522</v>
      </c>
    </row>
    <row r="21" spans="1:14" ht="15.95" customHeight="1" x14ac:dyDescent="0.2">
      <c r="A21" s="98"/>
      <c r="B21" s="52" t="s">
        <v>109</v>
      </c>
      <c r="C21" s="48">
        <v>66235471.409999996</v>
      </c>
      <c r="D21" s="48">
        <v>0</v>
      </c>
      <c r="E21" s="47">
        <v>14</v>
      </c>
      <c r="F21" s="63">
        <f t="shared" si="0"/>
        <v>66235471.409999996</v>
      </c>
      <c r="G21" s="48">
        <v>85897072.799999982</v>
      </c>
      <c r="H21" s="48">
        <v>0</v>
      </c>
      <c r="I21" s="82">
        <v>13</v>
      </c>
      <c r="J21" s="63">
        <f t="shared" si="1"/>
        <v>85897072.799999982</v>
      </c>
      <c r="K21" s="48">
        <f t="shared" si="2"/>
        <v>19661601.389999986</v>
      </c>
      <c r="L21" s="94">
        <f>K21/F21*100</f>
        <v>29.684398663510603</v>
      </c>
      <c r="M21" s="61">
        <f t="shared" si="4"/>
        <v>0.93825828471107153</v>
      </c>
      <c r="N21" s="61">
        <f t="shared" si="5"/>
        <v>0.9942357605875054</v>
      </c>
    </row>
    <row r="22" spans="1:14" ht="15.95" customHeight="1" x14ac:dyDescent="0.2">
      <c r="A22" s="98"/>
      <c r="B22" s="52" t="s">
        <v>116</v>
      </c>
      <c r="C22" s="48">
        <v>74268797.280000001</v>
      </c>
      <c r="D22" s="48">
        <v>390817.98</v>
      </c>
      <c r="E22" s="47">
        <v>12</v>
      </c>
      <c r="F22" s="63">
        <f t="shared" si="0"/>
        <v>74659615.260000005</v>
      </c>
      <c r="G22" s="48">
        <v>79890525.569999993</v>
      </c>
      <c r="H22" s="48">
        <v>1130289.69</v>
      </c>
      <c r="I22" s="82">
        <v>14</v>
      </c>
      <c r="J22" s="63">
        <f t="shared" si="1"/>
        <v>81020815.25999999</v>
      </c>
      <c r="K22" s="48">
        <f t="shared" si="2"/>
        <v>6361199.9999999851</v>
      </c>
      <c r="L22" s="94">
        <f t="shared" si="3"/>
        <v>8.5202689269791776</v>
      </c>
      <c r="M22" s="61">
        <f t="shared" si="4"/>
        <v>1.0575904581009783</v>
      </c>
      <c r="N22" s="61">
        <f t="shared" si="5"/>
        <v>0.93779437712627012</v>
      </c>
    </row>
    <row r="23" spans="1:14" ht="15.95" customHeight="1" x14ac:dyDescent="0.2">
      <c r="A23" s="98"/>
      <c r="B23" s="52" t="s">
        <v>103</v>
      </c>
      <c r="C23" s="48">
        <v>58027417.770000003</v>
      </c>
      <c r="D23" s="48">
        <v>77984.02</v>
      </c>
      <c r="E23" s="47">
        <v>15</v>
      </c>
      <c r="F23" s="63">
        <f t="shared" si="0"/>
        <v>58105401.790000007</v>
      </c>
      <c r="G23" s="48">
        <v>73302012.789999992</v>
      </c>
      <c r="H23" s="48">
        <v>0</v>
      </c>
      <c r="I23" s="82">
        <v>15</v>
      </c>
      <c r="J23" s="63">
        <f t="shared" si="1"/>
        <v>73302012.789999992</v>
      </c>
      <c r="K23" s="48">
        <f t="shared" si="2"/>
        <v>15196610.999999985</v>
      </c>
      <c r="L23" s="94">
        <f t="shared" si="3"/>
        <v>26.153525372601994</v>
      </c>
      <c r="M23" s="61">
        <f t="shared" si="4"/>
        <v>0.8230918185584486</v>
      </c>
      <c r="N23" s="61">
        <f t="shared" si="5"/>
        <v>0.84845129249690454</v>
      </c>
    </row>
    <row r="24" spans="1:14" ht="15.95" customHeight="1" x14ac:dyDescent="0.2">
      <c r="A24" s="98"/>
      <c r="B24" s="52" t="s">
        <v>105</v>
      </c>
      <c r="C24" s="48">
        <v>5249674.49</v>
      </c>
      <c r="D24" s="48">
        <v>48918203.180000007</v>
      </c>
      <c r="E24" s="47">
        <v>16</v>
      </c>
      <c r="F24" s="63">
        <f t="shared" si="0"/>
        <v>54167877.670000009</v>
      </c>
      <c r="G24" s="48">
        <v>6870842.5499999989</v>
      </c>
      <c r="H24" s="48">
        <v>63054779.490000002</v>
      </c>
      <c r="I24" s="82">
        <v>16</v>
      </c>
      <c r="J24" s="63">
        <f t="shared" si="1"/>
        <v>69925622.040000007</v>
      </c>
      <c r="K24" s="48">
        <f t="shared" si="2"/>
        <v>15757744.369999997</v>
      </c>
      <c r="L24" s="94">
        <f t="shared" si="3"/>
        <v>29.09056999795871</v>
      </c>
      <c r="M24" s="61">
        <f t="shared" si="4"/>
        <v>0.76731483761162178</v>
      </c>
      <c r="N24" s="61">
        <f t="shared" si="5"/>
        <v>0.80937046801778623</v>
      </c>
    </row>
    <row r="25" spans="1:14" ht="15.95" customHeight="1" x14ac:dyDescent="0.2">
      <c r="A25" s="98"/>
      <c r="B25" s="52" t="s">
        <v>80</v>
      </c>
      <c r="C25" s="48">
        <v>50120333.00999999</v>
      </c>
      <c r="D25" s="48">
        <v>2982925.48</v>
      </c>
      <c r="E25" s="47">
        <v>17</v>
      </c>
      <c r="F25" s="63">
        <f t="shared" si="0"/>
        <v>53103258.489999987</v>
      </c>
      <c r="G25" s="48">
        <v>57702071.740000002</v>
      </c>
      <c r="H25" s="48">
        <v>1563313.0899999999</v>
      </c>
      <c r="I25" s="82">
        <v>17</v>
      </c>
      <c r="J25" s="63">
        <f t="shared" si="1"/>
        <v>59265384.829999998</v>
      </c>
      <c r="K25" s="48">
        <f t="shared" si="2"/>
        <v>6162126.340000011</v>
      </c>
      <c r="L25" s="94">
        <f t="shared" si="3"/>
        <v>11.604045618331345</v>
      </c>
      <c r="M25" s="61">
        <f t="shared" si="4"/>
        <v>0.75223397920700386</v>
      </c>
      <c r="N25" s="61">
        <f t="shared" si="5"/>
        <v>0.68598105898395956</v>
      </c>
    </row>
    <row r="26" spans="1:14" ht="15.95" customHeight="1" x14ac:dyDescent="0.2">
      <c r="A26" s="98"/>
      <c r="B26" s="52" t="s">
        <v>81</v>
      </c>
      <c r="C26" s="48">
        <v>30749451.57</v>
      </c>
      <c r="D26" s="48">
        <v>13525715.18</v>
      </c>
      <c r="E26" s="47">
        <v>18</v>
      </c>
      <c r="F26" s="63">
        <f t="shared" si="0"/>
        <v>44275166.75</v>
      </c>
      <c r="G26" s="48">
        <v>51560186.32</v>
      </c>
      <c r="H26" s="48">
        <v>2935402.6399999997</v>
      </c>
      <c r="I26" s="82">
        <v>18</v>
      </c>
      <c r="J26" s="63">
        <f t="shared" si="1"/>
        <v>54495588.960000001</v>
      </c>
      <c r="K26" s="48">
        <f t="shared" si="2"/>
        <v>10220422.210000001</v>
      </c>
      <c r="L26" s="94">
        <f t="shared" si="3"/>
        <v>23.083870621447179</v>
      </c>
      <c r="M26" s="61">
        <f t="shared" si="4"/>
        <v>0.62717968372275934</v>
      </c>
      <c r="N26" s="61">
        <f t="shared" si="5"/>
        <v>0.63077194102369549</v>
      </c>
    </row>
    <row r="27" spans="1:14" ht="15.95" customHeight="1" x14ac:dyDescent="0.2">
      <c r="A27" s="98"/>
      <c r="B27" s="52" t="s">
        <v>83</v>
      </c>
      <c r="C27" s="48">
        <v>33956101.789999999</v>
      </c>
      <c r="D27" s="48">
        <v>0</v>
      </c>
      <c r="E27" s="47">
        <v>21</v>
      </c>
      <c r="F27" s="63">
        <f t="shared" si="0"/>
        <v>33956101.789999999</v>
      </c>
      <c r="G27" s="48">
        <v>45025636.840000004</v>
      </c>
      <c r="H27" s="48">
        <v>0</v>
      </c>
      <c r="I27" s="82">
        <v>19</v>
      </c>
      <c r="J27" s="63">
        <f t="shared" si="1"/>
        <v>45025636.840000004</v>
      </c>
      <c r="K27" s="48">
        <f t="shared" si="2"/>
        <v>11069535.050000004</v>
      </c>
      <c r="L27" s="94">
        <f t="shared" si="3"/>
        <v>32.599546079991903</v>
      </c>
      <c r="M27" s="61">
        <f t="shared" si="4"/>
        <v>0.48100501351832903</v>
      </c>
      <c r="N27" s="61">
        <f t="shared" si="5"/>
        <v>0.52115976517367668</v>
      </c>
    </row>
    <row r="28" spans="1:14" ht="15.95" customHeight="1" x14ac:dyDescent="0.2">
      <c r="A28" s="98"/>
      <c r="B28" s="51" t="s">
        <v>111</v>
      </c>
      <c r="C28" s="48">
        <v>0</v>
      </c>
      <c r="D28" s="48">
        <v>34830458.539999999</v>
      </c>
      <c r="E28" s="47">
        <v>20</v>
      </c>
      <c r="F28" s="63">
        <f t="shared" si="0"/>
        <v>34830458.539999999</v>
      </c>
      <c r="G28" s="48">
        <v>0</v>
      </c>
      <c r="H28" s="48">
        <v>40489408.039999999</v>
      </c>
      <c r="I28" s="82">
        <v>20</v>
      </c>
      <c r="J28" s="63">
        <f t="shared" si="1"/>
        <v>40489408.039999999</v>
      </c>
      <c r="K28" s="48">
        <f t="shared" si="2"/>
        <v>5658949.5</v>
      </c>
      <c r="L28" s="94">
        <f t="shared" si="3"/>
        <v>16.247128913049334</v>
      </c>
      <c r="M28" s="61">
        <f t="shared" si="4"/>
        <v>0.49339071029102066</v>
      </c>
      <c r="N28" s="61">
        <f t="shared" si="5"/>
        <v>0.46865412389684213</v>
      </c>
    </row>
    <row r="29" spans="1:14" ht="15.95" customHeight="1" x14ac:dyDescent="0.2">
      <c r="A29" s="98"/>
      <c r="B29" s="52" t="s">
        <v>102</v>
      </c>
      <c r="C29" s="48">
        <v>516748.71</v>
      </c>
      <c r="D29" s="48">
        <v>23995918.59</v>
      </c>
      <c r="E29" s="47">
        <v>23</v>
      </c>
      <c r="F29" s="63">
        <f t="shared" si="0"/>
        <v>24512667.300000001</v>
      </c>
      <c r="G29" s="48">
        <v>972235.79</v>
      </c>
      <c r="H29" s="48">
        <v>38902849.799999997</v>
      </c>
      <c r="I29" s="82">
        <v>21</v>
      </c>
      <c r="J29" s="63">
        <f t="shared" si="1"/>
        <v>39875085.589999996</v>
      </c>
      <c r="K29" s="48">
        <f t="shared" si="2"/>
        <v>15362418.289999995</v>
      </c>
      <c r="L29" s="94">
        <f t="shared" si="3"/>
        <v>62.671344990677511</v>
      </c>
      <c r="M29" s="61">
        <f t="shared" si="4"/>
        <v>0.34723408296175923</v>
      </c>
      <c r="N29" s="61">
        <f t="shared" si="5"/>
        <v>0.46154350500830488</v>
      </c>
    </row>
    <row r="30" spans="1:14" ht="15.95" customHeight="1" x14ac:dyDescent="0.2">
      <c r="A30" s="98"/>
      <c r="B30" s="52" t="s">
        <v>112</v>
      </c>
      <c r="C30" s="48">
        <v>0</v>
      </c>
      <c r="D30" s="48">
        <v>37888934.730000004</v>
      </c>
      <c r="E30" s="47">
        <v>19</v>
      </c>
      <c r="F30" s="63">
        <f t="shared" si="0"/>
        <v>37888934.730000004</v>
      </c>
      <c r="G30" s="48">
        <v>0</v>
      </c>
      <c r="H30" s="48">
        <v>33918150.759999998</v>
      </c>
      <c r="I30" s="82">
        <v>22</v>
      </c>
      <c r="J30" s="63">
        <f t="shared" si="1"/>
        <v>33918150.759999998</v>
      </c>
      <c r="K30" s="48">
        <f t="shared" si="2"/>
        <v>-3970783.9700000063</v>
      </c>
      <c r="L30" s="94">
        <f t="shared" si="3"/>
        <v>-10.480062314488844</v>
      </c>
      <c r="M30" s="61">
        <f t="shared" si="4"/>
        <v>0.53671554157509016</v>
      </c>
      <c r="N30" s="61">
        <f t="shared" si="5"/>
        <v>0.39259356948180291</v>
      </c>
    </row>
    <row r="31" spans="1:14" ht="15.95" customHeight="1" x14ac:dyDescent="0.2">
      <c r="A31" s="98"/>
      <c r="B31" s="52" t="s">
        <v>121</v>
      </c>
      <c r="C31" s="48">
        <v>6893920.1699999999</v>
      </c>
      <c r="D31" s="48">
        <v>0</v>
      </c>
      <c r="E31" s="47">
        <v>29</v>
      </c>
      <c r="F31" s="63">
        <f t="shared" si="0"/>
        <v>6893920.1699999999</v>
      </c>
      <c r="G31" s="48">
        <v>23739361.520000003</v>
      </c>
      <c r="H31" s="48">
        <v>41784.800000000003</v>
      </c>
      <c r="I31" s="82">
        <v>23</v>
      </c>
      <c r="J31" s="63">
        <f t="shared" si="1"/>
        <v>23781146.320000004</v>
      </c>
      <c r="K31" s="48">
        <f t="shared" si="2"/>
        <v>16887226.150000006</v>
      </c>
      <c r="L31" s="94">
        <f t="shared" si="3"/>
        <v>244.95824920467575</v>
      </c>
      <c r="M31" s="61">
        <f t="shared" si="4"/>
        <v>9.7655796447803353E-2</v>
      </c>
      <c r="N31" s="61">
        <f t="shared" si="5"/>
        <v>0.27526044052933041</v>
      </c>
    </row>
    <row r="32" spans="1:14" ht="15.95" customHeight="1" x14ac:dyDescent="0.2">
      <c r="A32" s="98"/>
      <c r="B32" s="52" t="s">
        <v>120</v>
      </c>
      <c r="C32" s="48">
        <v>9966240.1899999995</v>
      </c>
      <c r="D32" s="48">
        <v>0</v>
      </c>
      <c r="E32" s="47">
        <v>26</v>
      </c>
      <c r="F32" s="63">
        <f t="shared" si="0"/>
        <v>9966240.1899999995</v>
      </c>
      <c r="G32" s="48">
        <v>20311860.649999999</v>
      </c>
      <c r="H32" s="48">
        <v>0</v>
      </c>
      <c r="I32" s="82">
        <v>24</v>
      </c>
      <c r="J32" s="63">
        <f t="shared" si="1"/>
        <v>20311860.649999999</v>
      </c>
      <c r="K32" s="48">
        <f t="shared" si="2"/>
        <v>10345620.459999999</v>
      </c>
      <c r="L32" s="94">
        <f t="shared" si="3"/>
        <v>103.80665389121029</v>
      </c>
      <c r="M32" s="61">
        <f t="shared" si="4"/>
        <v>0.14117673244605572</v>
      </c>
      <c r="N32" s="61">
        <f t="shared" si="5"/>
        <v>0.23510438207040013</v>
      </c>
    </row>
    <row r="33" spans="1:14" ht="15.95" customHeight="1" x14ac:dyDescent="0.2">
      <c r="A33" s="98"/>
      <c r="B33" s="52" t="s">
        <v>100</v>
      </c>
      <c r="C33" s="48">
        <v>19853388.530000001</v>
      </c>
      <c r="D33" s="48">
        <v>4381.04</v>
      </c>
      <c r="E33" s="47">
        <v>24</v>
      </c>
      <c r="F33" s="63">
        <f t="shared" si="0"/>
        <v>19857769.57</v>
      </c>
      <c r="G33" s="48">
        <v>19768727.700000003</v>
      </c>
      <c r="H33" s="48">
        <v>0</v>
      </c>
      <c r="I33" s="82">
        <v>25</v>
      </c>
      <c r="J33" s="63">
        <f t="shared" si="1"/>
        <v>19768727.700000003</v>
      </c>
      <c r="K33" s="48">
        <f t="shared" si="2"/>
        <v>-89041.869999997318</v>
      </c>
      <c r="L33" s="94">
        <f t="shared" si="3"/>
        <v>-0.44839814303473818</v>
      </c>
      <c r="M33" s="61">
        <f t="shared" si="4"/>
        <v>0.28129514923514171</v>
      </c>
      <c r="N33" s="61">
        <f t="shared" si="5"/>
        <v>0.22881776270095194</v>
      </c>
    </row>
    <row r="34" spans="1:14" ht="15.95" customHeight="1" x14ac:dyDescent="0.2">
      <c r="A34" s="98"/>
      <c r="B34" s="52" t="s">
        <v>84</v>
      </c>
      <c r="C34" s="48">
        <v>25644308.409999996</v>
      </c>
      <c r="D34" s="48">
        <v>0</v>
      </c>
      <c r="E34" s="47">
        <v>22</v>
      </c>
      <c r="F34" s="63">
        <f t="shared" si="0"/>
        <v>25644308.409999996</v>
      </c>
      <c r="G34" s="48">
        <v>14456592.049999999</v>
      </c>
      <c r="H34" s="48">
        <v>0</v>
      </c>
      <c r="I34" s="82">
        <v>26</v>
      </c>
      <c r="J34" s="63">
        <f t="shared" si="1"/>
        <v>14456592.049999999</v>
      </c>
      <c r="K34" s="48">
        <f t="shared" si="2"/>
        <v>-11187716.359999998</v>
      </c>
      <c r="L34" s="94">
        <f t="shared" si="3"/>
        <v>-43.626508389820131</v>
      </c>
      <c r="M34" s="61">
        <f t="shared" si="4"/>
        <v>0.363264340226854</v>
      </c>
      <c r="N34" s="61">
        <f t="shared" si="5"/>
        <v>0.16733120610292829</v>
      </c>
    </row>
    <row r="35" spans="1:14" ht="15.95" customHeight="1" x14ac:dyDescent="0.2">
      <c r="A35" s="98"/>
      <c r="B35" s="52" t="s">
        <v>93</v>
      </c>
      <c r="C35" s="48">
        <v>9948280.7699999996</v>
      </c>
      <c r="D35" s="48">
        <v>0</v>
      </c>
      <c r="E35" s="47">
        <v>27</v>
      </c>
      <c r="F35" s="63">
        <f t="shared" si="0"/>
        <v>9948280.7699999996</v>
      </c>
      <c r="G35" s="48">
        <v>12782739.09</v>
      </c>
      <c r="H35" s="48">
        <v>0</v>
      </c>
      <c r="I35" s="82">
        <v>27</v>
      </c>
      <c r="J35" s="63">
        <f t="shared" si="1"/>
        <v>12782739.09</v>
      </c>
      <c r="K35" s="48">
        <f t="shared" si="2"/>
        <v>2834458.3200000003</v>
      </c>
      <c r="L35" s="94">
        <f t="shared" si="3"/>
        <v>28.491941326662019</v>
      </c>
      <c r="M35" s="61">
        <f t="shared" si="4"/>
        <v>0.14092232835947047</v>
      </c>
      <c r="N35" s="61">
        <f t="shared" si="5"/>
        <v>0.14795680350050053</v>
      </c>
    </row>
    <row r="36" spans="1:14" ht="15.95" customHeight="1" x14ac:dyDescent="0.2">
      <c r="A36" s="98"/>
      <c r="B36" s="52" t="s">
        <v>99</v>
      </c>
      <c r="C36" s="48">
        <v>8048642.3200000003</v>
      </c>
      <c r="D36" s="48">
        <v>0</v>
      </c>
      <c r="E36" s="47">
        <v>28</v>
      </c>
      <c r="F36" s="63">
        <f t="shared" si="0"/>
        <v>8048642.3200000003</v>
      </c>
      <c r="G36" s="48">
        <v>12160393.699999999</v>
      </c>
      <c r="H36" s="48">
        <v>0</v>
      </c>
      <c r="I36" s="82">
        <v>28</v>
      </c>
      <c r="J36" s="63">
        <f t="shared" si="1"/>
        <v>12160393.699999999</v>
      </c>
      <c r="K36" s="48">
        <f t="shared" si="2"/>
        <v>4111751.379999999</v>
      </c>
      <c r="L36" s="94">
        <f t="shared" si="3"/>
        <v>51.086272895774535</v>
      </c>
      <c r="M36" s="61">
        <f t="shared" si="4"/>
        <v>0.11401300808551366</v>
      </c>
      <c r="N36" s="61">
        <f t="shared" si="5"/>
        <v>0.14075332121635475</v>
      </c>
    </row>
    <row r="37" spans="1:14" ht="15.95" customHeight="1" x14ac:dyDescent="0.2">
      <c r="A37" s="98"/>
      <c r="B37" s="52" t="s">
        <v>82</v>
      </c>
      <c r="C37" s="48">
        <v>10454339.33</v>
      </c>
      <c r="D37" s="48">
        <v>0</v>
      </c>
      <c r="E37" s="47">
        <v>25</v>
      </c>
      <c r="F37" s="63">
        <f t="shared" si="0"/>
        <v>10454339.33</v>
      </c>
      <c r="G37" s="48">
        <v>11323310</v>
      </c>
      <c r="H37" s="48">
        <v>0</v>
      </c>
      <c r="I37" s="82">
        <v>29</v>
      </c>
      <c r="J37" s="63">
        <f t="shared" si="1"/>
        <v>11323310</v>
      </c>
      <c r="K37" s="48">
        <f t="shared" si="2"/>
        <v>868970.66999999993</v>
      </c>
      <c r="L37" s="94">
        <f t="shared" si="3"/>
        <v>8.3120572479064521</v>
      </c>
      <c r="M37" s="61">
        <f t="shared" si="4"/>
        <v>0.14809089870948489</v>
      </c>
      <c r="N37" s="61">
        <f t="shared" si="5"/>
        <v>0.1310643001354769</v>
      </c>
    </row>
    <row r="38" spans="1:14" ht="15.95" customHeight="1" x14ac:dyDescent="0.2">
      <c r="A38" s="98"/>
      <c r="B38" s="52" t="s">
        <v>119</v>
      </c>
      <c r="C38" s="48">
        <v>173390.09</v>
      </c>
      <c r="D38" s="48">
        <v>0</v>
      </c>
      <c r="E38" s="47">
        <v>30</v>
      </c>
      <c r="F38" s="63">
        <f t="shared" si="0"/>
        <v>173390.09</v>
      </c>
      <c r="G38" s="48">
        <v>554094.63000000012</v>
      </c>
      <c r="H38" s="48">
        <v>0</v>
      </c>
      <c r="I38" s="82">
        <v>30</v>
      </c>
      <c r="J38" s="63">
        <f t="shared" si="1"/>
        <v>554094.63000000012</v>
      </c>
      <c r="K38" s="48">
        <f t="shared" si="2"/>
        <v>380704.54000000015</v>
      </c>
      <c r="L38" s="94">
        <f t="shared" si="3"/>
        <v>219.56533963388574</v>
      </c>
      <c r="M38" s="61">
        <f t="shared" si="4"/>
        <v>2.4561565723941799E-3</v>
      </c>
      <c r="N38" s="61">
        <f t="shared" si="5"/>
        <v>6.4134978985628793E-3</v>
      </c>
    </row>
    <row r="39" spans="1:14" ht="15.95" customHeight="1" x14ac:dyDescent="0.2">
      <c r="A39" s="98"/>
      <c r="B39" s="52" t="s">
        <v>89</v>
      </c>
      <c r="C39" s="48">
        <v>0</v>
      </c>
      <c r="D39" s="48">
        <v>0</v>
      </c>
      <c r="E39" s="47">
        <v>31</v>
      </c>
      <c r="F39" s="63">
        <f t="shared" si="0"/>
        <v>0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0</v>
      </c>
      <c r="L39" s="94" t="e">
        <f t="shared" si="3"/>
        <v>#DIV/0!</v>
      </c>
      <c r="M39" s="61">
        <f t="shared" si="4"/>
        <v>0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108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122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107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4886276132.289999</v>
      </c>
      <c r="D47" s="66">
        <f>SUM(D9:D46)</f>
        <v>2173130908.3200002</v>
      </c>
      <c r="E47" s="66"/>
      <c r="F47" s="66">
        <f>SUM(F9:F46)</f>
        <v>7059407040.6099997</v>
      </c>
      <c r="G47" s="66">
        <f>SUM(G9:G46)</f>
        <v>5629997545.579999</v>
      </c>
      <c r="H47" s="66">
        <f>SUM(H9:H46)</f>
        <v>3009509923.8800006</v>
      </c>
      <c r="I47" s="66"/>
      <c r="J47" s="66">
        <f>SUM(J9:J46)</f>
        <v>8639507469.460001</v>
      </c>
      <c r="K47" s="66">
        <f>J47-F47</f>
        <v>1580100428.8500013</v>
      </c>
      <c r="L47" s="95">
        <f>K47/F47*100</f>
        <v>22.382905812914643</v>
      </c>
      <c r="M47" s="67">
        <f>SUM(M9:M46)</f>
        <v>100</v>
      </c>
      <c r="N47" s="67">
        <f>SUM(N9:N46)</f>
        <v>100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</row>
    <row r="57" spans="1:14" ht="20.25" hidden="1" x14ac:dyDescent="0.3">
      <c r="A57" s="182" t="s">
        <v>42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</row>
    <row r="58" spans="1:14" hidden="1" x14ac:dyDescent="0.2">
      <c r="A58" s="183" t="s">
        <v>59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</row>
    <row r="59" spans="1:14" hidden="1" x14ac:dyDescent="0.2">
      <c r="A59" s="185" t="s">
        <v>143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</row>
    <row r="60" spans="1:14" hidden="1" x14ac:dyDescent="0.2">
      <c r="A60" s="183" t="s">
        <v>115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86" t="s">
        <v>33</v>
      </c>
      <c r="C62" s="186" t="s">
        <v>141</v>
      </c>
      <c r="D62" s="186"/>
      <c r="E62" s="186" t="s">
        <v>52</v>
      </c>
      <c r="F62" s="186"/>
      <c r="G62" s="186" t="s">
        <v>142</v>
      </c>
      <c r="H62" s="186"/>
      <c r="I62" s="186"/>
      <c r="J62" s="186"/>
      <c r="K62" s="186" t="s">
        <v>29</v>
      </c>
      <c r="L62" s="186"/>
      <c r="M62" s="186" t="s">
        <v>62</v>
      </c>
      <c r="N62" s="186"/>
    </row>
    <row r="63" spans="1:14" ht="31.5" hidden="1" customHeight="1" x14ac:dyDescent="0.2">
      <c r="A63" s="96"/>
      <c r="B63" s="186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hidden="1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/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8"/>
      <c r="B65" s="52" t="s">
        <v>158</v>
      </c>
      <c r="C65" s="48">
        <v>329431135.41999996</v>
      </c>
      <c r="D65" s="48">
        <v>62920007.550000004</v>
      </c>
      <c r="E65" s="47"/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4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8"/>
      <c r="B66" s="52" t="s">
        <v>101</v>
      </c>
      <c r="C66" s="48">
        <v>328243650.21999997</v>
      </c>
      <c r="D66" s="48">
        <v>92114421.810000002</v>
      </c>
      <c r="E66" s="47"/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4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8"/>
      <c r="B67" s="52" t="s">
        <v>97</v>
      </c>
      <c r="C67" s="48">
        <v>338267578.50999999</v>
      </c>
      <c r="D67" s="48">
        <v>14549351.219999999</v>
      </c>
      <c r="E67" s="47"/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4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/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4"/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8"/>
      <c r="B69" s="52" t="s">
        <v>89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94</v>
      </c>
      <c r="C70" s="48">
        <v>74151981.299999997</v>
      </c>
      <c r="D70" s="48">
        <v>134166.23000000001</v>
      </c>
      <c r="E70" s="47"/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4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/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8"/>
      <c r="B72" s="52" t="s">
        <v>78</v>
      </c>
      <c r="C72" s="48">
        <v>70448139.739999995</v>
      </c>
      <c r="D72" s="48">
        <v>0</v>
      </c>
      <c r="E72" s="47"/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4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8"/>
      <c r="B73" s="52" t="s">
        <v>96</v>
      </c>
      <c r="C73" s="48">
        <v>3651289.53</v>
      </c>
      <c r="D73" s="48">
        <v>112121768.61</v>
      </c>
      <c r="E73" s="47"/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4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8"/>
      <c r="B74" s="52" t="s">
        <v>100</v>
      </c>
      <c r="C74" s="48">
        <v>9901394.0100000016</v>
      </c>
      <c r="D74" s="48">
        <v>2190.52</v>
      </c>
      <c r="E74" s="47"/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4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8"/>
      <c r="B75" s="52" t="s">
        <v>83</v>
      </c>
      <c r="C75" s="48">
        <v>16881455.309999999</v>
      </c>
      <c r="D75" s="48">
        <v>0</v>
      </c>
      <c r="E75" s="47"/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4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15035714.159999998</v>
      </c>
      <c r="D77" s="48">
        <v>5621857.3200000003</v>
      </c>
      <c r="E77" s="47"/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4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8"/>
      <c r="B78" s="52" t="s">
        <v>80</v>
      </c>
      <c r="C78" s="48">
        <v>26308920.269999996</v>
      </c>
      <c r="D78" s="48">
        <v>2982925.48</v>
      </c>
      <c r="E78" s="47"/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4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8"/>
      <c r="B79" s="52" t="s">
        <v>109</v>
      </c>
      <c r="C79" s="48">
        <v>35055044.210000001</v>
      </c>
      <c r="D79" s="48">
        <v>0</v>
      </c>
      <c r="E79" s="47"/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4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8"/>
      <c r="B80" s="52" t="s">
        <v>79</v>
      </c>
      <c r="C80" s="48">
        <v>39467868.799999997</v>
      </c>
      <c r="D80" s="48">
        <v>63073291.969999999</v>
      </c>
      <c r="E80" s="47"/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4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8"/>
      <c r="B81" s="52" t="s">
        <v>84</v>
      </c>
      <c r="C81" s="48">
        <v>12752485.67</v>
      </c>
      <c r="D81" s="48">
        <v>0</v>
      </c>
      <c r="E81" s="47"/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4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8"/>
      <c r="B82" s="52" t="s">
        <v>102</v>
      </c>
      <c r="C82" s="48">
        <v>423690.75</v>
      </c>
      <c r="D82" s="48">
        <v>10708965.039999999</v>
      </c>
      <c r="E82" s="47"/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4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8"/>
      <c r="B83" s="52" t="s">
        <v>93</v>
      </c>
      <c r="C83" s="48">
        <v>4174030.4899999993</v>
      </c>
      <c r="D83" s="48">
        <v>0</v>
      </c>
      <c r="E83" s="47"/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4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8"/>
      <c r="B84" s="52" t="s">
        <v>103</v>
      </c>
      <c r="C84" s="48">
        <v>27329994.740000002</v>
      </c>
      <c r="D84" s="48">
        <v>0</v>
      </c>
      <c r="E84" s="47"/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4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8"/>
      <c r="B85" s="51" t="s">
        <v>117</v>
      </c>
      <c r="C85" s="48">
        <v>31457690.890000001</v>
      </c>
      <c r="D85" s="48">
        <v>151122.51</v>
      </c>
      <c r="E85" s="47"/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4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8"/>
      <c r="B86" s="52" t="s">
        <v>108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5646299.0899999999</v>
      </c>
      <c r="D87" s="48">
        <v>0</v>
      </c>
      <c r="E87" s="47"/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4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8"/>
      <c r="B88" s="52" t="s">
        <v>106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116</v>
      </c>
      <c r="C89" s="48">
        <v>38052160.229999997</v>
      </c>
      <c r="D89" s="48">
        <v>376075.25</v>
      </c>
      <c r="E89" s="47"/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4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8"/>
      <c r="B90" s="52" t="s">
        <v>118</v>
      </c>
      <c r="C90" s="48">
        <v>20502748.219999999</v>
      </c>
      <c r="D90" s="48">
        <v>369223624.77999997</v>
      </c>
      <c r="E90" s="47"/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4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8"/>
      <c r="B91" s="52" t="s">
        <v>121</v>
      </c>
      <c r="C91" s="48">
        <v>4516342.16</v>
      </c>
      <c r="D91" s="48">
        <v>0</v>
      </c>
      <c r="E91" s="47"/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4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8"/>
      <c r="B92" s="52" t="s">
        <v>99</v>
      </c>
      <c r="C92" s="48">
        <v>4312356.5</v>
      </c>
      <c r="D92" s="48">
        <v>0</v>
      </c>
      <c r="E92" s="47"/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8"/>
      <c r="B93" s="52" t="s">
        <v>104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111</v>
      </c>
      <c r="C94" s="48">
        <v>0</v>
      </c>
      <c r="D94" s="48">
        <v>20668251.66</v>
      </c>
      <c r="E94" s="47"/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4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8"/>
      <c r="B95" s="52" t="s">
        <v>119</v>
      </c>
      <c r="C95" s="48">
        <v>91760.99</v>
      </c>
      <c r="D95" s="48">
        <v>0</v>
      </c>
      <c r="E95" s="47"/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4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8"/>
      <c r="B96" s="52" t="s">
        <v>120</v>
      </c>
      <c r="C96" s="48">
        <v>3225856.55</v>
      </c>
      <c r="D96" s="48">
        <v>0</v>
      </c>
      <c r="E96" s="47"/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4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8"/>
      <c r="B97" s="52" t="s">
        <v>122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88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107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105</v>
      </c>
      <c r="C100" s="48">
        <v>3297487.59</v>
      </c>
      <c r="D100" s="48">
        <v>34327693.700000003</v>
      </c>
      <c r="E100" s="47"/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4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8"/>
      <c r="B101" s="52" t="s">
        <v>112</v>
      </c>
      <c r="C101" s="48">
        <v>0</v>
      </c>
      <c r="D101" s="48">
        <v>16241179.630000001</v>
      </c>
      <c r="E101" s="47"/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4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5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x14ac:dyDescent="0.3">
      <c r="A108" s="182" t="s">
        <v>42</v>
      </c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</row>
    <row r="109" spans="1:14" x14ac:dyDescent="0.2">
      <c r="A109" s="183" t="s">
        <v>59</v>
      </c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</row>
    <row r="110" spans="1:14" x14ac:dyDescent="0.2">
      <c r="A110" s="185" t="s">
        <v>130</v>
      </c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</row>
    <row r="111" spans="1:14" x14ac:dyDescent="0.2">
      <c r="A111" s="183" t="s">
        <v>115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28.5" customHeight="1" x14ac:dyDescent="0.2">
      <c r="B113" s="186" t="s">
        <v>33</v>
      </c>
      <c r="C113" s="186" t="s">
        <v>141</v>
      </c>
      <c r="D113" s="186"/>
      <c r="E113" s="186" t="s">
        <v>52</v>
      </c>
      <c r="F113" s="186"/>
      <c r="G113" s="186" t="s">
        <v>142</v>
      </c>
      <c r="H113" s="186"/>
      <c r="I113" s="186"/>
      <c r="J113" s="186"/>
      <c r="K113" s="186" t="s">
        <v>29</v>
      </c>
      <c r="L113" s="186"/>
      <c r="M113" s="186" t="s">
        <v>62</v>
      </c>
      <c r="N113" s="186"/>
    </row>
    <row r="114" spans="1:14" ht="31.5" customHeight="1" x14ac:dyDescent="0.2">
      <c r="A114" s="96"/>
      <c r="B114" s="186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customHeight="1" x14ac:dyDescent="0.2">
      <c r="A115" s="97"/>
      <c r="B115" s="103" t="s">
        <v>91</v>
      </c>
      <c r="C115" s="48">
        <v>563607980.56000006</v>
      </c>
      <c r="D115" s="48">
        <v>191562045.91000003</v>
      </c>
      <c r="E115" s="82">
        <v>1</v>
      </c>
      <c r="F115" s="63">
        <f t="shared" ref="F115:F152" si="13">(C115+D115)</f>
        <v>755170026.47000003</v>
      </c>
      <c r="G115" s="48">
        <v>631999043.88000011</v>
      </c>
      <c r="H115" s="48">
        <v>220934101.50999999</v>
      </c>
      <c r="I115" s="82">
        <v>1</v>
      </c>
      <c r="J115" s="63">
        <f t="shared" ref="J115:J152" si="14">(G115+H115)</f>
        <v>852933145.3900001</v>
      </c>
      <c r="K115" s="48">
        <f>J115-F115</f>
        <v>97763118.920000076</v>
      </c>
      <c r="L115" s="94">
        <f>K115/F115*100</f>
        <v>12.945842061156517</v>
      </c>
      <c r="M115" s="61">
        <f t="shared" ref="M115:M152" si="15">(F115/$F$153*100)</f>
        <v>21.924035612858894</v>
      </c>
      <c r="N115" s="61">
        <f t="shared" ref="N115:N152" si="16">(J115/$J$153*100)</f>
        <v>20.315895821835877</v>
      </c>
    </row>
    <row r="116" spans="1:14" ht="15.95" customHeight="1" x14ac:dyDescent="0.2">
      <c r="A116" s="11"/>
      <c r="B116" s="52" t="s">
        <v>158</v>
      </c>
      <c r="C116" s="48">
        <v>402477141.16000009</v>
      </c>
      <c r="D116" s="48">
        <v>66987505.36999999</v>
      </c>
      <c r="E116" s="82">
        <v>2</v>
      </c>
      <c r="F116" s="63">
        <f t="shared" si="13"/>
        <v>469464646.53000009</v>
      </c>
      <c r="G116" s="48">
        <v>570880890.78000009</v>
      </c>
      <c r="H116" s="48">
        <v>76595697.87000002</v>
      </c>
      <c r="I116" s="82">
        <v>2</v>
      </c>
      <c r="J116" s="63">
        <f t="shared" si="14"/>
        <v>647476588.6500001</v>
      </c>
      <c r="K116" s="48">
        <f t="shared" ref="K116:K151" si="17">J116-F116</f>
        <v>178011942.12</v>
      </c>
      <c r="L116" s="94">
        <f t="shared" ref="L116:L151" si="18">K116/F116*100</f>
        <v>37.918071879481673</v>
      </c>
      <c r="M116" s="61">
        <f t="shared" si="15"/>
        <v>13.629459947733794</v>
      </c>
      <c r="N116" s="61">
        <f t="shared" si="16"/>
        <v>15.422154706013261</v>
      </c>
    </row>
    <row r="117" spans="1:14" ht="15.95" customHeight="1" x14ac:dyDescent="0.2">
      <c r="A117" s="11"/>
      <c r="B117" s="52" t="s">
        <v>118</v>
      </c>
      <c r="C117" s="48">
        <v>14002587.98</v>
      </c>
      <c r="D117" s="48">
        <v>353664658.44</v>
      </c>
      <c r="E117" s="82">
        <v>4</v>
      </c>
      <c r="F117" s="63">
        <f t="shared" si="13"/>
        <v>367667246.42000002</v>
      </c>
      <c r="G117" s="48">
        <v>21178093.539999999</v>
      </c>
      <c r="H117" s="48">
        <v>609930541.21000004</v>
      </c>
      <c r="I117" s="82">
        <v>3</v>
      </c>
      <c r="J117" s="63">
        <f t="shared" si="14"/>
        <v>631108634.75</v>
      </c>
      <c r="K117" s="48">
        <f t="shared" si="17"/>
        <v>263441388.32999998</v>
      </c>
      <c r="L117" s="94">
        <f t="shared" si="18"/>
        <v>71.652123188874171</v>
      </c>
      <c r="M117" s="61">
        <f t="shared" si="15"/>
        <v>10.674085996068158</v>
      </c>
      <c r="N117" s="61">
        <f t="shared" si="16"/>
        <v>15.032288691254314</v>
      </c>
    </row>
    <row r="118" spans="1:14" ht="15.95" customHeight="1" x14ac:dyDescent="0.2">
      <c r="A118" s="11"/>
      <c r="B118" s="52" t="s">
        <v>101</v>
      </c>
      <c r="C118" s="48">
        <v>370511834.75999999</v>
      </c>
      <c r="D118" s="48">
        <v>95049531.739999995</v>
      </c>
      <c r="E118" s="82">
        <v>3</v>
      </c>
      <c r="F118" s="63">
        <f t="shared" si="13"/>
        <v>465561366.5</v>
      </c>
      <c r="G118" s="48">
        <v>381831629.18000001</v>
      </c>
      <c r="H118" s="48">
        <v>128301618.81999999</v>
      </c>
      <c r="I118" s="82">
        <v>4</v>
      </c>
      <c r="J118" s="63">
        <f t="shared" si="14"/>
        <v>510133248</v>
      </c>
      <c r="K118" s="48">
        <f t="shared" si="17"/>
        <v>44571881.5</v>
      </c>
      <c r="L118" s="94">
        <f t="shared" si="18"/>
        <v>9.5737929964169393</v>
      </c>
      <c r="M118" s="61">
        <f t="shared" si="15"/>
        <v>13.516140235106027</v>
      </c>
      <c r="N118" s="61">
        <f t="shared" si="16"/>
        <v>12.150792799691182</v>
      </c>
    </row>
    <row r="119" spans="1:14" ht="15.95" customHeight="1" x14ac:dyDescent="0.2">
      <c r="A119" s="11"/>
      <c r="B119" s="52" t="s">
        <v>97</v>
      </c>
      <c r="C119" s="48">
        <v>303082916.44999999</v>
      </c>
      <c r="D119" s="48">
        <v>20508088.960000001</v>
      </c>
      <c r="E119" s="82">
        <v>5</v>
      </c>
      <c r="F119" s="63">
        <f t="shared" si="13"/>
        <v>323591005.40999997</v>
      </c>
      <c r="G119" s="48">
        <v>291459124.72999996</v>
      </c>
      <c r="H119" s="48">
        <v>23417513.759999998</v>
      </c>
      <c r="I119" s="82">
        <v>5</v>
      </c>
      <c r="J119" s="63">
        <f t="shared" si="14"/>
        <v>314876638.48999995</v>
      </c>
      <c r="K119" s="48">
        <f t="shared" si="17"/>
        <v>-8714366.9200000167</v>
      </c>
      <c r="L119" s="94">
        <f t="shared" si="18"/>
        <v>-2.6930188955526253</v>
      </c>
      <c r="M119" s="61">
        <f t="shared" si="15"/>
        <v>9.394468103788661</v>
      </c>
      <c r="N119" s="61">
        <f t="shared" si="16"/>
        <v>7.5000028066299542</v>
      </c>
    </row>
    <row r="120" spans="1:14" ht="15.95" customHeight="1" x14ac:dyDescent="0.2">
      <c r="A120" s="11"/>
      <c r="B120" s="52" t="s">
        <v>92</v>
      </c>
      <c r="C120" s="48">
        <v>242491744.79999998</v>
      </c>
      <c r="D120" s="48">
        <v>36120934.659999989</v>
      </c>
      <c r="E120" s="82">
        <v>6</v>
      </c>
      <c r="F120" s="63">
        <f t="shared" si="13"/>
        <v>278612679.45999998</v>
      </c>
      <c r="G120" s="48">
        <v>277082543.07000005</v>
      </c>
      <c r="H120" s="48">
        <v>30976450.380000003</v>
      </c>
      <c r="I120" s="82">
        <v>6</v>
      </c>
      <c r="J120" s="63">
        <f t="shared" si="14"/>
        <v>308058993.45000005</v>
      </c>
      <c r="K120" s="48">
        <f t="shared" si="17"/>
        <v>29446313.990000069</v>
      </c>
      <c r="L120" s="94">
        <f t="shared" si="18"/>
        <v>10.568906643829767</v>
      </c>
      <c r="M120" s="61">
        <f t="shared" si="15"/>
        <v>8.0886609539153103</v>
      </c>
      <c r="N120" s="61">
        <f t="shared" si="16"/>
        <v>7.3376142687574326</v>
      </c>
    </row>
    <row r="121" spans="1:14" ht="15.95" customHeight="1" x14ac:dyDescent="0.2">
      <c r="A121" s="11"/>
      <c r="B121" s="52" t="s">
        <v>96</v>
      </c>
      <c r="C121" s="48">
        <v>4093312</v>
      </c>
      <c r="D121" s="48">
        <v>121102618.27000001</v>
      </c>
      <c r="E121" s="82">
        <v>7</v>
      </c>
      <c r="F121" s="63">
        <f t="shared" si="13"/>
        <v>125195930.27000001</v>
      </c>
      <c r="G121" s="48">
        <v>4855195.6500000004</v>
      </c>
      <c r="H121" s="48">
        <v>184020739.84</v>
      </c>
      <c r="I121" s="82">
        <v>7</v>
      </c>
      <c r="J121" s="63">
        <f t="shared" si="14"/>
        <v>188875935.49000001</v>
      </c>
      <c r="K121" s="48">
        <f t="shared" si="17"/>
        <v>63680005.219999999</v>
      </c>
      <c r="L121" s="94">
        <f t="shared" si="18"/>
        <v>50.864277363222939</v>
      </c>
      <c r="M121" s="61">
        <f t="shared" si="15"/>
        <v>3.6346782017486747</v>
      </c>
      <c r="N121" s="61">
        <f t="shared" si="16"/>
        <v>4.4988096070672663</v>
      </c>
    </row>
    <row r="122" spans="1:14" ht="15.95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>
        <v>9</v>
      </c>
      <c r="F122" s="63">
        <f t="shared" si="13"/>
        <v>106542415.3</v>
      </c>
      <c r="G122" s="48">
        <v>34216571.909999996</v>
      </c>
      <c r="H122" s="48">
        <v>82164491.069999993</v>
      </c>
      <c r="I122" s="82">
        <v>8</v>
      </c>
      <c r="J122" s="63">
        <f t="shared" si="14"/>
        <v>116381062.97999999</v>
      </c>
      <c r="K122" s="48">
        <f t="shared" si="17"/>
        <v>9838647.6799999923</v>
      </c>
      <c r="L122" s="94">
        <f t="shared" si="18"/>
        <v>9.2344890551772494</v>
      </c>
      <c r="M122" s="61">
        <f t="shared" si="15"/>
        <v>3.0931308519168246</v>
      </c>
      <c r="N122" s="61">
        <f t="shared" si="16"/>
        <v>2.7720643334303707</v>
      </c>
    </row>
    <row r="123" spans="1:14" ht="15.95" customHeight="1" x14ac:dyDescent="0.2">
      <c r="A123" s="11"/>
      <c r="B123" s="52" t="s">
        <v>79</v>
      </c>
      <c r="C123" s="48">
        <v>49294567.140000001</v>
      </c>
      <c r="D123" s="48">
        <v>63352932.570000008</v>
      </c>
      <c r="E123" s="82">
        <v>8</v>
      </c>
      <c r="F123" s="63">
        <f t="shared" si="13"/>
        <v>112647499.71000001</v>
      </c>
      <c r="G123" s="48">
        <v>36028747.279999994</v>
      </c>
      <c r="H123" s="48">
        <v>69731791.150000021</v>
      </c>
      <c r="I123" s="82">
        <v>9</v>
      </c>
      <c r="J123" s="63">
        <f t="shared" si="14"/>
        <v>105760538.43000001</v>
      </c>
      <c r="K123" s="48">
        <f t="shared" si="17"/>
        <v>-6886961.2800000012</v>
      </c>
      <c r="L123" s="94">
        <f t="shared" si="18"/>
        <v>-6.1137275995737239</v>
      </c>
      <c r="M123" s="61">
        <f t="shared" si="15"/>
        <v>3.2703731726297049</v>
      </c>
      <c r="N123" s="61">
        <f t="shared" si="16"/>
        <v>2.5190955380479467</v>
      </c>
    </row>
    <row r="124" spans="1:14" ht="15.95" customHeight="1" x14ac:dyDescent="0.2">
      <c r="A124" s="11"/>
      <c r="B124" s="52" t="s">
        <v>94</v>
      </c>
      <c r="C124" s="48">
        <v>65903450.379999995</v>
      </c>
      <c r="D124" s="48">
        <v>15329.41</v>
      </c>
      <c r="E124" s="82">
        <v>10</v>
      </c>
      <c r="F124" s="63">
        <f t="shared" si="13"/>
        <v>65918779.789999992</v>
      </c>
      <c r="G124" s="48">
        <v>80360723.829999998</v>
      </c>
      <c r="H124" s="48">
        <v>89080.39</v>
      </c>
      <c r="I124" s="82">
        <v>10</v>
      </c>
      <c r="J124" s="63">
        <f t="shared" si="14"/>
        <v>80449804.219999999</v>
      </c>
      <c r="K124" s="48">
        <f t="shared" si="17"/>
        <v>14531024.430000007</v>
      </c>
      <c r="L124" s="94">
        <f t="shared" si="18"/>
        <v>22.043831024014786</v>
      </c>
      <c r="M124" s="61">
        <f t="shared" si="15"/>
        <v>1.9137487254727203</v>
      </c>
      <c r="N124" s="61">
        <f t="shared" si="16"/>
        <v>1.9162226843386243</v>
      </c>
    </row>
    <row r="125" spans="1:14" ht="15.95" customHeight="1" x14ac:dyDescent="0.2">
      <c r="A125" s="11"/>
      <c r="B125" s="52" t="s">
        <v>78</v>
      </c>
      <c r="C125" s="48">
        <v>64207109.490000002</v>
      </c>
      <c r="D125" s="48">
        <v>23349.14</v>
      </c>
      <c r="E125" s="82">
        <v>11</v>
      </c>
      <c r="F125" s="63">
        <f t="shared" si="13"/>
        <v>64230458.630000003</v>
      </c>
      <c r="G125" s="48">
        <v>69555442.800000012</v>
      </c>
      <c r="H125" s="48">
        <v>52890.13</v>
      </c>
      <c r="I125" s="82">
        <v>11</v>
      </c>
      <c r="J125" s="63">
        <f t="shared" si="14"/>
        <v>69608332.930000007</v>
      </c>
      <c r="K125" s="48">
        <f t="shared" si="17"/>
        <v>5377874.3000000045</v>
      </c>
      <c r="L125" s="94">
        <f t="shared" si="18"/>
        <v>8.3727789193897664</v>
      </c>
      <c r="M125" s="61">
        <f t="shared" si="15"/>
        <v>1.8647335210282237</v>
      </c>
      <c r="N125" s="61">
        <f t="shared" si="16"/>
        <v>1.6579911893222665</v>
      </c>
    </row>
    <row r="126" spans="1:14" ht="15.95" customHeight="1" x14ac:dyDescent="0.2">
      <c r="A126" s="11"/>
      <c r="B126" s="51" t="s">
        <v>117</v>
      </c>
      <c r="C126" s="48">
        <v>34211688.57</v>
      </c>
      <c r="D126" s="48">
        <v>883125.83</v>
      </c>
      <c r="E126" s="82">
        <v>13</v>
      </c>
      <c r="F126" s="63">
        <f t="shared" si="13"/>
        <v>35094814.399999999</v>
      </c>
      <c r="G126" s="48">
        <v>48375034.530000001</v>
      </c>
      <c r="H126" s="48">
        <v>427839.25</v>
      </c>
      <c r="I126" s="82">
        <v>12</v>
      </c>
      <c r="J126" s="63">
        <f t="shared" si="14"/>
        <v>48802873.780000001</v>
      </c>
      <c r="K126" s="48">
        <f t="shared" si="17"/>
        <v>13708059.380000003</v>
      </c>
      <c r="L126" s="94">
        <f t="shared" si="18"/>
        <v>39.060070880443249</v>
      </c>
      <c r="M126" s="61">
        <f t="shared" si="15"/>
        <v>1.0188698356168657</v>
      </c>
      <c r="N126" s="61">
        <f t="shared" si="16"/>
        <v>1.1624288549219626</v>
      </c>
    </row>
    <row r="127" spans="1:14" ht="15.95" customHeight="1" x14ac:dyDescent="0.2">
      <c r="A127" s="11"/>
      <c r="B127" s="52" t="s">
        <v>116</v>
      </c>
      <c r="C127" s="48">
        <v>36216637.049999997</v>
      </c>
      <c r="D127" s="48">
        <v>14742.73</v>
      </c>
      <c r="E127" s="82">
        <v>12</v>
      </c>
      <c r="F127" s="63">
        <f t="shared" si="13"/>
        <v>36231379.779999994</v>
      </c>
      <c r="G127" s="48">
        <v>38845031.079999998</v>
      </c>
      <c r="H127" s="48">
        <v>794640.92999999993</v>
      </c>
      <c r="I127" s="82">
        <v>13</v>
      </c>
      <c r="J127" s="63">
        <f t="shared" si="14"/>
        <v>39639672.009999998</v>
      </c>
      <c r="K127" s="48">
        <f t="shared" si="17"/>
        <v>3408292.2300000042</v>
      </c>
      <c r="L127" s="94">
        <f t="shared" si="18"/>
        <v>9.407017482346637</v>
      </c>
      <c r="M127" s="61">
        <f t="shared" si="15"/>
        <v>1.0518665105298528</v>
      </c>
      <c r="N127" s="61">
        <f t="shared" si="16"/>
        <v>0.94417182790882903</v>
      </c>
    </row>
    <row r="128" spans="1:14" ht="15.95" customHeight="1" x14ac:dyDescent="0.2">
      <c r="A128" s="11"/>
      <c r="B128" s="52" t="s">
        <v>109</v>
      </c>
      <c r="C128" s="48">
        <v>31180427.199999999</v>
      </c>
      <c r="D128" s="48">
        <v>0</v>
      </c>
      <c r="E128" s="82">
        <v>14</v>
      </c>
      <c r="F128" s="63">
        <f t="shared" si="13"/>
        <v>31180427.199999999</v>
      </c>
      <c r="G128" s="48">
        <v>39434875.019999996</v>
      </c>
      <c r="H128" s="48">
        <v>0</v>
      </c>
      <c r="I128" s="82">
        <v>14</v>
      </c>
      <c r="J128" s="63">
        <f t="shared" si="14"/>
        <v>39434875.019999996</v>
      </c>
      <c r="K128" s="48">
        <f t="shared" si="17"/>
        <v>8254447.8199999966</v>
      </c>
      <c r="L128" s="94">
        <f t="shared" si="18"/>
        <v>26.47317102826608</v>
      </c>
      <c r="M128" s="61">
        <f t="shared" si="15"/>
        <v>0.90522766052091308</v>
      </c>
      <c r="N128" s="61">
        <f t="shared" si="16"/>
        <v>0.93929379692134396</v>
      </c>
    </row>
    <row r="129" spans="1:14" ht="15.95" customHeight="1" x14ac:dyDescent="0.2">
      <c r="A129" s="11"/>
      <c r="B129" s="52" t="s">
        <v>105</v>
      </c>
      <c r="C129" s="48">
        <v>1952186.9</v>
      </c>
      <c r="D129" s="48">
        <v>14590509.48</v>
      </c>
      <c r="E129" s="82">
        <v>20</v>
      </c>
      <c r="F129" s="63">
        <f t="shared" si="13"/>
        <v>16542696.380000001</v>
      </c>
      <c r="G129" s="48">
        <v>1899885.02</v>
      </c>
      <c r="H129" s="48">
        <v>35285517.710000001</v>
      </c>
      <c r="I129" s="82">
        <v>15</v>
      </c>
      <c r="J129" s="63">
        <f t="shared" si="14"/>
        <v>37185402.730000004</v>
      </c>
      <c r="K129" s="48">
        <f t="shared" si="17"/>
        <v>20642706.350000001</v>
      </c>
      <c r="L129" s="94">
        <f t="shared" si="18"/>
        <v>124.78441165707956</v>
      </c>
      <c r="M129" s="61">
        <f t="shared" si="15"/>
        <v>0.48026623390122053</v>
      </c>
      <c r="N129" s="61">
        <f t="shared" si="16"/>
        <v>0.8857139296776454</v>
      </c>
    </row>
    <row r="130" spans="1:14" ht="15.95" customHeight="1" x14ac:dyDescent="0.2">
      <c r="A130" s="11"/>
      <c r="B130" s="52" t="s">
        <v>103</v>
      </c>
      <c r="C130" s="48">
        <v>30697423.030000001</v>
      </c>
      <c r="D130" s="48">
        <v>77984.02</v>
      </c>
      <c r="E130" s="82">
        <v>15</v>
      </c>
      <c r="F130" s="63">
        <f t="shared" si="13"/>
        <v>30775407.050000001</v>
      </c>
      <c r="G130" s="48">
        <v>31854770.449999999</v>
      </c>
      <c r="H130" s="48">
        <v>0</v>
      </c>
      <c r="I130" s="82">
        <v>16</v>
      </c>
      <c r="J130" s="63">
        <f t="shared" si="14"/>
        <v>31854770.449999999</v>
      </c>
      <c r="K130" s="48">
        <f t="shared" si="17"/>
        <v>1079363.3999999985</v>
      </c>
      <c r="L130" s="94">
        <f t="shared" si="18"/>
        <v>3.5072270473835974</v>
      </c>
      <c r="M130" s="61">
        <f t="shared" si="15"/>
        <v>0.89346914802534583</v>
      </c>
      <c r="N130" s="61">
        <f t="shared" si="16"/>
        <v>0.75874434167379623</v>
      </c>
    </row>
    <row r="131" spans="1:14" ht="15.95" customHeight="1" x14ac:dyDescent="0.2">
      <c r="A131" s="11"/>
      <c r="B131" s="52" t="s">
        <v>81</v>
      </c>
      <c r="C131" s="48">
        <v>15713737.410000002</v>
      </c>
      <c r="D131" s="48">
        <v>7903857.8599999994</v>
      </c>
      <c r="E131" s="82">
        <v>17</v>
      </c>
      <c r="F131" s="63">
        <f t="shared" si="13"/>
        <v>23617595.270000003</v>
      </c>
      <c r="G131" s="48">
        <v>27690461.98</v>
      </c>
      <c r="H131" s="48">
        <v>1014625.25</v>
      </c>
      <c r="I131" s="82">
        <v>17</v>
      </c>
      <c r="J131" s="63">
        <f t="shared" si="14"/>
        <v>28705087.23</v>
      </c>
      <c r="K131" s="48">
        <f t="shared" si="17"/>
        <v>5087491.9599999972</v>
      </c>
      <c r="L131" s="94">
        <f t="shared" si="18"/>
        <v>21.541109083456643</v>
      </c>
      <c r="M131" s="61">
        <f t="shared" si="15"/>
        <v>0.68566413077855093</v>
      </c>
      <c r="N131" s="61">
        <f t="shared" si="16"/>
        <v>0.68372247563991617</v>
      </c>
    </row>
    <row r="132" spans="1:14" ht="15.95" customHeight="1" x14ac:dyDescent="0.2">
      <c r="A132" s="11"/>
      <c r="B132" s="52" t="s">
        <v>80</v>
      </c>
      <c r="C132" s="48">
        <v>23811412.739999998</v>
      </c>
      <c r="D132" s="48">
        <v>0</v>
      </c>
      <c r="E132" s="82">
        <v>16</v>
      </c>
      <c r="F132" s="63">
        <f t="shared" si="13"/>
        <v>23811412.739999998</v>
      </c>
      <c r="G132" s="48">
        <v>22232771.299999997</v>
      </c>
      <c r="H132" s="48">
        <v>798678.46</v>
      </c>
      <c r="I132" s="82">
        <v>18</v>
      </c>
      <c r="J132" s="63">
        <f t="shared" si="14"/>
        <v>23031449.759999998</v>
      </c>
      <c r="K132" s="48">
        <f t="shared" si="17"/>
        <v>-779962.98000000045</v>
      </c>
      <c r="L132" s="94">
        <f t="shared" si="18"/>
        <v>-3.2755846472299677</v>
      </c>
      <c r="M132" s="61">
        <f t="shared" si="15"/>
        <v>0.69129102401547804</v>
      </c>
      <c r="N132" s="61">
        <f t="shared" si="16"/>
        <v>0.54858289477783106</v>
      </c>
    </row>
    <row r="133" spans="1:14" ht="15.95" customHeight="1" x14ac:dyDescent="0.2">
      <c r="A133" s="11"/>
      <c r="B133" s="52" t="s">
        <v>83</v>
      </c>
      <c r="C133" s="48">
        <v>17074646.48</v>
      </c>
      <c r="D133" s="48">
        <v>0</v>
      </c>
      <c r="E133" s="82">
        <v>19</v>
      </c>
      <c r="F133" s="63">
        <f t="shared" si="13"/>
        <v>17074646.48</v>
      </c>
      <c r="G133" s="48">
        <v>22221227.73</v>
      </c>
      <c r="H133" s="48">
        <v>0</v>
      </c>
      <c r="I133" s="82">
        <v>19</v>
      </c>
      <c r="J133" s="63">
        <f t="shared" si="14"/>
        <v>22221227.73</v>
      </c>
      <c r="K133" s="48">
        <f t="shared" si="17"/>
        <v>5146581.25</v>
      </c>
      <c r="L133" s="94">
        <f t="shared" si="18"/>
        <v>30.141656262273607</v>
      </c>
      <c r="M133" s="61">
        <f t="shared" si="15"/>
        <v>0.49570976652019844</v>
      </c>
      <c r="N133" s="61">
        <f t="shared" si="16"/>
        <v>0.52928432906608358</v>
      </c>
    </row>
    <row r="134" spans="1:14" ht="15.95" customHeight="1" x14ac:dyDescent="0.2">
      <c r="A134" s="11"/>
      <c r="B134" s="52" t="s">
        <v>112</v>
      </c>
      <c r="C134" s="48">
        <v>0</v>
      </c>
      <c r="D134" s="48">
        <v>21647755.100000001</v>
      </c>
      <c r="E134" s="82">
        <v>18</v>
      </c>
      <c r="F134" s="63">
        <f t="shared" si="13"/>
        <v>21647755.100000001</v>
      </c>
      <c r="G134" s="48">
        <v>0</v>
      </c>
      <c r="H134" s="48">
        <v>20185490.68</v>
      </c>
      <c r="I134" s="82">
        <v>20</v>
      </c>
      <c r="J134" s="63">
        <f t="shared" si="14"/>
        <v>20185490.68</v>
      </c>
      <c r="K134" s="48">
        <f t="shared" si="17"/>
        <v>-1462264.4200000018</v>
      </c>
      <c r="L134" s="94">
        <f t="shared" si="18"/>
        <v>-6.754808585209843</v>
      </c>
      <c r="M134" s="61">
        <f t="shared" si="15"/>
        <v>0.62847588902510831</v>
      </c>
      <c r="N134" s="61">
        <f t="shared" si="16"/>
        <v>0.48079539174199726</v>
      </c>
    </row>
    <row r="135" spans="1:14" ht="15.95" customHeight="1" x14ac:dyDescent="0.2">
      <c r="A135" s="11"/>
      <c r="B135" s="52" t="s">
        <v>102</v>
      </c>
      <c r="C135" s="48">
        <v>93057.96</v>
      </c>
      <c r="D135" s="48">
        <v>13286953.550000001</v>
      </c>
      <c r="E135" s="82">
        <v>22</v>
      </c>
      <c r="F135" s="63">
        <f t="shared" si="13"/>
        <v>13380011.510000002</v>
      </c>
      <c r="G135" s="48">
        <v>335356.53000000003</v>
      </c>
      <c r="H135" s="48">
        <v>17145097.239999998</v>
      </c>
      <c r="I135" s="82">
        <v>21</v>
      </c>
      <c r="J135" s="63">
        <f t="shared" si="14"/>
        <v>17480453.77</v>
      </c>
      <c r="K135" s="48">
        <f t="shared" si="17"/>
        <v>4100442.2599999979</v>
      </c>
      <c r="L135" s="94">
        <f t="shared" si="18"/>
        <v>30.646029391943308</v>
      </c>
      <c r="M135" s="61">
        <f t="shared" si="15"/>
        <v>0.38844742053246123</v>
      </c>
      <c r="N135" s="61">
        <f t="shared" si="16"/>
        <v>0.41636449425043276</v>
      </c>
    </row>
    <row r="136" spans="1:14" ht="15.95" customHeight="1" x14ac:dyDescent="0.2">
      <c r="A136" s="11"/>
      <c r="B136" s="51" t="s">
        <v>111</v>
      </c>
      <c r="C136" s="48">
        <v>0</v>
      </c>
      <c r="D136" s="48">
        <v>14162206.880000001</v>
      </c>
      <c r="E136" s="82">
        <v>21</v>
      </c>
      <c r="F136" s="63">
        <f t="shared" si="13"/>
        <v>14162206.880000001</v>
      </c>
      <c r="G136" s="48">
        <v>0</v>
      </c>
      <c r="H136" s="48">
        <v>16933943.960000001</v>
      </c>
      <c r="I136" s="82">
        <v>22</v>
      </c>
      <c r="J136" s="63">
        <f t="shared" si="14"/>
        <v>16933943.960000001</v>
      </c>
      <c r="K136" s="48">
        <f t="shared" si="17"/>
        <v>2771737.08</v>
      </c>
      <c r="L136" s="94">
        <f t="shared" si="18"/>
        <v>19.571364148862084</v>
      </c>
      <c r="M136" s="61">
        <f t="shared" si="15"/>
        <v>0.41115605375014169</v>
      </c>
      <c r="N136" s="61">
        <f t="shared" si="16"/>
        <v>0.40334725318578335</v>
      </c>
    </row>
    <row r="137" spans="1:14" ht="15.95" customHeight="1" x14ac:dyDescent="0.2">
      <c r="A137" s="11"/>
      <c r="B137" s="52" t="s">
        <v>120</v>
      </c>
      <c r="C137" s="48">
        <v>6740383.6399999997</v>
      </c>
      <c r="D137" s="48">
        <v>0</v>
      </c>
      <c r="E137" s="82">
        <v>25</v>
      </c>
      <c r="F137" s="63">
        <f t="shared" si="13"/>
        <v>6740383.6399999997</v>
      </c>
      <c r="G137" s="48">
        <v>10914554.439999998</v>
      </c>
      <c r="H137" s="48">
        <v>0</v>
      </c>
      <c r="I137" s="82">
        <v>23</v>
      </c>
      <c r="J137" s="63">
        <f t="shared" si="14"/>
        <v>10914554.439999998</v>
      </c>
      <c r="K137" s="48">
        <f t="shared" si="17"/>
        <v>4174170.799999998</v>
      </c>
      <c r="L137" s="94">
        <f t="shared" si="18"/>
        <v>61.927792584814924</v>
      </c>
      <c r="M137" s="61">
        <f t="shared" si="15"/>
        <v>0.19568627698117735</v>
      </c>
      <c r="N137" s="61">
        <f t="shared" si="16"/>
        <v>0.25997225238961369</v>
      </c>
    </row>
    <row r="138" spans="1:14" ht="15.95" customHeight="1" x14ac:dyDescent="0.2">
      <c r="A138" s="11"/>
      <c r="B138" s="52" t="s">
        <v>100</v>
      </c>
      <c r="C138" s="48">
        <v>9951994.5199999996</v>
      </c>
      <c r="D138" s="48">
        <v>2190.52</v>
      </c>
      <c r="E138" s="82">
        <v>24</v>
      </c>
      <c r="F138" s="63">
        <f t="shared" si="13"/>
        <v>9954185.0399999991</v>
      </c>
      <c r="G138" s="48">
        <v>10451257.58</v>
      </c>
      <c r="H138" s="48">
        <v>0</v>
      </c>
      <c r="I138" s="82">
        <v>24</v>
      </c>
      <c r="J138" s="63">
        <f t="shared" si="14"/>
        <v>10451257.58</v>
      </c>
      <c r="K138" s="48">
        <f t="shared" si="17"/>
        <v>497072.54000000097</v>
      </c>
      <c r="L138" s="94">
        <f t="shared" si="18"/>
        <v>4.9936035748035579</v>
      </c>
      <c r="M138" s="61">
        <f t="shared" si="15"/>
        <v>0.28898910134725386</v>
      </c>
      <c r="N138" s="61">
        <f t="shared" si="16"/>
        <v>0.24893704899387756</v>
      </c>
    </row>
    <row r="139" spans="1:14" ht="15.95" customHeight="1" x14ac:dyDescent="0.2">
      <c r="A139" s="11"/>
      <c r="B139" s="52" t="s">
        <v>121</v>
      </c>
      <c r="C139" s="48">
        <v>2377578.0099999998</v>
      </c>
      <c r="D139" s="48">
        <v>0</v>
      </c>
      <c r="E139" s="82">
        <v>29</v>
      </c>
      <c r="F139" s="63">
        <f t="shared" si="13"/>
        <v>2377578.0099999998</v>
      </c>
      <c r="G139" s="48">
        <v>8213839.0500000007</v>
      </c>
      <c r="H139" s="48">
        <v>0</v>
      </c>
      <c r="I139" s="82">
        <v>25</v>
      </c>
      <c r="J139" s="63">
        <f t="shared" si="14"/>
        <v>8213839.0500000007</v>
      </c>
      <c r="K139" s="48">
        <f t="shared" si="17"/>
        <v>5836261.040000001</v>
      </c>
      <c r="L139" s="94">
        <f t="shared" si="18"/>
        <v>245.47085376180786</v>
      </c>
      <c r="M139" s="61">
        <f t="shared" si="15"/>
        <v>6.9025654007019766E-2</v>
      </c>
      <c r="N139" s="61">
        <f t="shared" si="16"/>
        <v>0.19564428858117139</v>
      </c>
    </row>
    <row r="140" spans="1:14" ht="15.95" customHeight="1" x14ac:dyDescent="0.2">
      <c r="A140" s="11"/>
      <c r="B140" s="52" t="s">
        <v>99</v>
      </c>
      <c r="C140" s="48">
        <v>3736285.82</v>
      </c>
      <c r="D140" s="48">
        <v>0</v>
      </c>
      <c r="E140" s="82">
        <v>28</v>
      </c>
      <c r="F140" s="63">
        <f t="shared" si="13"/>
        <v>3736285.82</v>
      </c>
      <c r="G140" s="48">
        <v>6979672.0599999996</v>
      </c>
      <c r="H140" s="48">
        <v>0</v>
      </c>
      <c r="I140" s="82">
        <v>26</v>
      </c>
      <c r="J140" s="63">
        <f t="shared" si="14"/>
        <v>6979672.0599999996</v>
      </c>
      <c r="K140" s="48">
        <f t="shared" si="17"/>
        <v>3243386.2399999998</v>
      </c>
      <c r="L140" s="94">
        <f t="shared" si="18"/>
        <v>86.807765686405645</v>
      </c>
      <c r="M140" s="61">
        <f t="shared" si="15"/>
        <v>0.1084715501228303</v>
      </c>
      <c r="N140" s="61">
        <f t="shared" si="16"/>
        <v>0.16624783690016165</v>
      </c>
    </row>
    <row r="141" spans="1:14" ht="15.95" customHeight="1" x14ac:dyDescent="0.2">
      <c r="A141" s="11"/>
      <c r="B141" s="52" t="s">
        <v>82</v>
      </c>
      <c r="C141" s="48">
        <v>4808040.24</v>
      </c>
      <c r="D141" s="48">
        <v>0</v>
      </c>
      <c r="E141" s="82">
        <v>27</v>
      </c>
      <c r="F141" s="63">
        <f t="shared" si="13"/>
        <v>4808040.24</v>
      </c>
      <c r="G141" s="48">
        <v>5224494.5599999996</v>
      </c>
      <c r="H141" s="48">
        <v>0</v>
      </c>
      <c r="I141" s="82">
        <v>27</v>
      </c>
      <c r="J141" s="63">
        <f t="shared" si="14"/>
        <v>5224494.5599999996</v>
      </c>
      <c r="K141" s="48">
        <f t="shared" si="17"/>
        <v>416454.31999999937</v>
      </c>
      <c r="L141" s="94">
        <f t="shared" si="18"/>
        <v>8.6616230150353175</v>
      </c>
      <c r="M141" s="61">
        <f t="shared" si="15"/>
        <v>0.13958663844559543</v>
      </c>
      <c r="N141" s="61">
        <f t="shared" si="16"/>
        <v>0.12444150843050666</v>
      </c>
    </row>
    <row r="142" spans="1:14" ht="15.95" customHeight="1" x14ac:dyDescent="0.2">
      <c r="A142" s="11"/>
      <c r="B142" s="52" t="s">
        <v>93</v>
      </c>
      <c r="C142" s="48">
        <v>5774250.2800000003</v>
      </c>
      <c r="D142" s="48">
        <v>0</v>
      </c>
      <c r="E142" s="82">
        <v>26</v>
      </c>
      <c r="F142" s="63">
        <f t="shared" si="13"/>
        <v>5774250.2800000003</v>
      </c>
      <c r="G142" s="48">
        <v>4908269.55</v>
      </c>
      <c r="H142" s="48">
        <v>0</v>
      </c>
      <c r="I142" s="82">
        <v>28</v>
      </c>
      <c r="J142" s="63">
        <f t="shared" si="14"/>
        <v>4908269.55</v>
      </c>
      <c r="K142" s="48">
        <f t="shared" si="17"/>
        <v>-865980.73000000045</v>
      </c>
      <c r="L142" s="94">
        <f t="shared" si="18"/>
        <v>-14.997284288134466</v>
      </c>
      <c r="M142" s="61">
        <f t="shared" si="15"/>
        <v>0.16763757079718997</v>
      </c>
      <c r="N142" s="61">
        <f t="shared" si="16"/>
        <v>0.11690938895063643</v>
      </c>
    </row>
    <row r="143" spans="1:14" ht="15.95" customHeight="1" x14ac:dyDescent="0.2">
      <c r="A143" s="11"/>
      <c r="B143" s="52" t="s">
        <v>119</v>
      </c>
      <c r="C143" s="48">
        <v>81629.099999999991</v>
      </c>
      <c r="D143" s="48">
        <v>0</v>
      </c>
      <c r="E143" s="82">
        <v>30</v>
      </c>
      <c r="F143" s="63">
        <f t="shared" si="13"/>
        <v>81629.099999999991</v>
      </c>
      <c r="G143" s="48">
        <v>523351.63000000006</v>
      </c>
      <c r="H143" s="48">
        <v>0</v>
      </c>
      <c r="I143" s="82">
        <v>29</v>
      </c>
      <c r="J143" s="63">
        <f t="shared" si="14"/>
        <v>523351.63000000006</v>
      </c>
      <c r="K143" s="48">
        <f t="shared" si="17"/>
        <v>441722.53000000009</v>
      </c>
      <c r="L143" s="94">
        <f t="shared" si="18"/>
        <v>541.13365209220751</v>
      </c>
      <c r="M143" s="61">
        <f t="shared" si="15"/>
        <v>2.3698494811972191E-3</v>
      </c>
      <c r="N143" s="61">
        <f t="shared" si="16"/>
        <v>1.2465639599931827E-2</v>
      </c>
    </row>
    <row r="144" spans="1:14" ht="15.95" customHeight="1" x14ac:dyDescent="0.2">
      <c r="A144" s="11"/>
      <c r="B144" s="52" t="s">
        <v>84</v>
      </c>
      <c r="C144" s="48">
        <v>12891822.739999998</v>
      </c>
      <c r="D144" s="48">
        <v>0</v>
      </c>
      <c r="E144" s="82">
        <v>23</v>
      </c>
      <c r="F144" s="63">
        <f t="shared" si="13"/>
        <v>12891822.739999998</v>
      </c>
      <c r="G144" s="48">
        <v>0</v>
      </c>
      <c r="H144" s="48">
        <v>0</v>
      </c>
      <c r="I144" s="82">
        <v>30</v>
      </c>
      <c r="J144" s="63">
        <f t="shared" si="14"/>
        <v>0</v>
      </c>
      <c r="K144" s="48">
        <f t="shared" si="17"/>
        <v>-12891822.739999998</v>
      </c>
      <c r="L144" s="94">
        <f t="shared" si="18"/>
        <v>-100</v>
      </c>
      <c r="M144" s="61">
        <f t="shared" si="15"/>
        <v>0.37427436333458913</v>
      </c>
      <c r="N144" s="61">
        <f t="shared" si="16"/>
        <v>0</v>
      </c>
    </row>
    <row r="145" spans="1:14" ht="15.95" customHeight="1" x14ac:dyDescent="0.2">
      <c r="A145" s="11"/>
      <c r="B145" s="52" t="s">
        <v>89</v>
      </c>
      <c r="C145" s="48">
        <v>0</v>
      </c>
      <c r="D145" s="48">
        <v>0</v>
      </c>
      <c r="E145" s="82">
        <v>31</v>
      </c>
      <c r="F145" s="63">
        <f t="shared" si="13"/>
        <v>0</v>
      </c>
      <c r="G145" s="48">
        <v>0</v>
      </c>
      <c r="H145" s="48">
        <v>0</v>
      </c>
      <c r="I145" s="82">
        <v>31</v>
      </c>
      <c r="J145" s="63">
        <f t="shared" si="14"/>
        <v>0</v>
      </c>
      <c r="K145" s="48">
        <f t="shared" si="17"/>
        <v>0</v>
      </c>
      <c r="L145" s="94" t="e">
        <f t="shared" si="18"/>
        <v>#DIV/0!</v>
      </c>
      <c r="M145" s="61">
        <f t="shared" si="15"/>
        <v>0</v>
      </c>
      <c r="N145" s="61">
        <f t="shared" si="16"/>
        <v>0</v>
      </c>
    </row>
    <row r="146" spans="1:14" ht="15.95" customHeight="1" x14ac:dyDescent="0.2">
      <c r="A146" s="11"/>
      <c r="B146" s="52" t="s">
        <v>85</v>
      </c>
      <c r="C146" s="48">
        <v>0</v>
      </c>
      <c r="D146" s="48">
        <v>0</v>
      </c>
      <c r="E146" s="82">
        <v>32</v>
      </c>
      <c r="F146" s="63">
        <f t="shared" si="13"/>
        <v>0</v>
      </c>
      <c r="G146" s="48">
        <v>0</v>
      </c>
      <c r="H146" s="48">
        <v>0</v>
      </c>
      <c r="I146" s="82">
        <v>32</v>
      </c>
      <c r="J146" s="63">
        <f t="shared" si="14"/>
        <v>0</v>
      </c>
      <c r="K146" s="48">
        <f t="shared" si="17"/>
        <v>0</v>
      </c>
      <c r="L146" s="94" t="e">
        <f t="shared" si="18"/>
        <v>#DIV/0!</v>
      </c>
      <c r="M146" s="61">
        <f t="shared" si="15"/>
        <v>0</v>
      </c>
      <c r="N146" s="61">
        <f t="shared" si="16"/>
        <v>0</v>
      </c>
    </row>
    <row r="147" spans="1:14" ht="15.95" customHeight="1" x14ac:dyDescent="0.2">
      <c r="A147" s="11"/>
      <c r="B147" s="52" t="s">
        <v>108</v>
      </c>
      <c r="C147" s="48">
        <v>0</v>
      </c>
      <c r="D147" s="48">
        <v>0</v>
      </c>
      <c r="E147" s="82">
        <v>33</v>
      </c>
      <c r="F147" s="63">
        <f t="shared" si="13"/>
        <v>0</v>
      </c>
      <c r="G147" s="48">
        <v>0</v>
      </c>
      <c r="H147" s="48">
        <v>0</v>
      </c>
      <c r="I147" s="82">
        <v>33</v>
      </c>
      <c r="J147" s="63">
        <f t="shared" si="14"/>
        <v>0</v>
      </c>
      <c r="K147" s="48">
        <f t="shared" si="17"/>
        <v>0</v>
      </c>
      <c r="L147" s="94" t="e">
        <f t="shared" si="18"/>
        <v>#DIV/0!</v>
      </c>
      <c r="M147" s="61">
        <f t="shared" si="15"/>
        <v>0</v>
      </c>
      <c r="N147" s="61">
        <f t="shared" si="16"/>
        <v>0</v>
      </c>
    </row>
    <row r="148" spans="1:14" ht="15.95" customHeight="1" x14ac:dyDescent="0.2">
      <c r="A148" s="11"/>
      <c r="B148" s="52" t="s">
        <v>106</v>
      </c>
      <c r="C148" s="48">
        <v>0</v>
      </c>
      <c r="D148" s="48">
        <v>0</v>
      </c>
      <c r="E148" s="82">
        <v>34</v>
      </c>
      <c r="F148" s="63">
        <f t="shared" si="13"/>
        <v>0</v>
      </c>
      <c r="G148" s="48">
        <v>0</v>
      </c>
      <c r="H148" s="48">
        <v>0</v>
      </c>
      <c r="I148" s="82">
        <v>34</v>
      </c>
      <c r="J148" s="63">
        <f t="shared" si="14"/>
        <v>0</v>
      </c>
      <c r="K148" s="48">
        <f t="shared" si="17"/>
        <v>0</v>
      </c>
      <c r="L148" s="94" t="e">
        <f t="shared" si="18"/>
        <v>#DIV/0!</v>
      </c>
      <c r="M148" s="61">
        <f t="shared" si="15"/>
        <v>0</v>
      </c>
      <c r="N148" s="61">
        <f t="shared" si="16"/>
        <v>0</v>
      </c>
    </row>
    <row r="149" spans="1:14" ht="15.95" customHeight="1" x14ac:dyDescent="0.2">
      <c r="A149" s="11"/>
      <c r="B149" s="52" t="s">
        <v>104</v>
      </c>
      <c r="C149" s="48">
        <v>0</v>
      </c>
      <c r="D149" s="48">
        <v>0</v>
      </c>
      <c r="E149" s="82">
        <v>35</v>
      </c>
      <c r="F149" s="63">
        <f t="shared" si="13"/>
        <v>0</v>
      </c>
      <c r="G149" s="48">
        <v>0</v>
      </c>
      <c r="H149" s="48">
        <v>0</v>
      </c>
      <c r="I149" s="82">
        <v>35</v>
      </c>
      <c r="J149" s="63">
        <f t="shared" si="14"/>
        <v>0</v>
      </c>
      <c r="K149" s="48">
        <f t="shared" si="17"/>
        <v>0</v>
      </c>
      <c r="L149" s="94" t="e">
        <f t="shared" si="18"/>
        <v>#DIV/0!</v>
      </c>
      <c r="M149" s="61">
        <f t="shared" si="15"/>
        <v>0</v>
      </c>
      <c r="N149" s="61">
        <f t="shared" si="16"/>
        <v>0</v>
      </c>
    </row>
    <row r="150" spans="1:14" ht="15.95" customHeight="1" x14ac:dyDescent="0.2">
      <c r="A150" s="11"/>
      <c r="B150" s="52" t="s">
        <v>122</v>
      </c>
      <c r="C150" s="48">
        <v>0</v>
      </c>
      <c r="D150" s="48">
        <v>0</v>
      </c>
      <c r="E150" s="82">
        <v>36</v>
      </c>
      <c r="F150" s="63">
        <f t="shared" si="13"/>
        <v>0</v>
      </c>
      <c r="G150" s="48">
        <v>0</v>
      </c>
      <c r="H150" s="48">
        <v>0</v>
      </c>
      <c r="I150" s="82">
        <v>36</v>
      </c>
      <c r="J150" s="63">
        <f t="shared" si="14"/>
        <v>0</v>
      </c>
      <c r="K150" s="48">
        <f t="shared" si="17"/>
        <v>0</v>
      </c>
      <c r="L150" s="94" t="e">
        <f t="shared" si="18"/>
        <v>#DIV/0!</v>
      </c>
      <c r="M150" s="61">
        <f t="shared" si="15"/>
        <v>0</v>
      </c>
      <c r="N150" s="61">
        <f t="shared" si="16"/>
        <v>0</v>
      </c>
    </row>
    <row r="151" spans="1:14" ht="15.95" customHeight="1" x14ac:dyDescent="0.2">
      <c r="A151" s="11"/>
      <c r="B151" s="52" t="s">
        <v>88</v>
      </c>
      <c r="C151" s="48">
        <v>0</v>
      </c>
      <c r="D151" s="48">
        <v>0</v>
      </c>
      <c r="E151" s="82">
        <v>37</v>
      </c>
      <c r="F151" s="63">
        <f t="shared" si="13"/>
        <v>0</v>
      </c>
      <c r="G151" s="48">
        <v>0</v>
      </c>
      <c r="H151" s="48">
        <v>0</v>
      </c>
      <c r="I151" s="82">
        <v>37</v>
      </c>
      <c r="J151" s="63">
        <f t="shared" si="14"/>
        <v>0</v>
      </c>
      <c r="K151" s="48">
        <f t="shared" si="17"/>
        <v>0</v>
      </c>
      <c r="L151" s="94" t="e">
        <f t="shared" si="18"/>
        <v>#DIV/0!</v>
      </c>
      <c r="M151" s="61">
        <f t="shared" si="15"/>
        <v>0</v>
      </c>
      <c r="N151" s="61">
        <f t="shared" si="16"/>
        <v>0</v>
      </c>
    </row>
    <row r="152" spans="1:14" ht="15.95" customHeight="1" x14ac:dyDescent="0.2">
      <c r="A152" s="11"/>
      <c r="B152" s="52" t="s">
        <v>107</v>
      </c>
      <c r="C152" s="48">
        <v>0</v>
      </c>
      <c r="D152" s="48">
        <v>0</v>
      </c>
      <c r="E152" s="82">
        <v>38</v>
      </c>
      <c r="F152" s="63">
        <f t="shared" si="13"/>
        <v>0</v>
      </c>
      <c r="G152" s="48">
        <v>0</v>
      </c>
      <c r="H152" s="48">
        <v>0</v>
      </c>
      <c r="I152" s="82">
        <v>38</v>
      </c>
      <c r="J152" s="63">
        <f t="shared" si="14"/>
        <v>0</v>
      </c>
      <c r="K152" s="48">
        <f>J152-F152</f>
        <v>0</v>
      </c>
      <c r="L152" s="94" t="e">
        <f>K152/F152*100</f>
        <v>#DIV/0!</v>
      </c>
      <c r="M152" s="61">
        <f t="shared" si="15"/>
        <v>0</v>
      </c>
      <c r="N152" s="61">
        <f t="shared" si="16"/>
        <v>0</v>
      </c>
    </row>
    <row r="153" spans="1:14" ht="21" customHeight="1" x14ac:dyDescent="0.2">
      <c r="A153" s="8"/>
      <c r="B153" s="55" t="s">
        <v>21</v>
      </c>
      <c r="C153" s="66">
        <f>SUM(C115:C152)</f>
        <v>2348868875.5500002</v>
      </c>
      <c r="D153" s="66">
        <f>SUM(D115:D152)</f>
        <v>1095615706.6000001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1518800749.6100006</v>
      </c>
      <c r="I153" s="66"/>
      <c r="J153" s="66">
        <f>SUM(J115:J152)</f>
        <v>4198353608.7699995</v>
      </c>
      <c r="K153" s="66">
        <f>J153-F153</f>
        <v>753869026.61999893</v>
      </c>
      <c r="L153" s="95">
        <f>K153/F153*100</f>
        <v>21.886265089607228</v>
      </c>
      <c r="M153" s="67">
        <f>SUM(M115:M152)</f>
        <v>99.999999999999972</v>
      </c>
      <c r="N153" s="67">
        <f>SUM(N115:N152)</f>
        <v>100.00000000000001</v>
      </c>
    </row>
    <row r="154" spans="1:14" x14ac:dyDescent="0.2">
      <c r="B154" s="81" t="s">
        <v>98</v>
      </c>
    </row>
    <row r="159" spans="1:1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2" t="s">
        <v>42</v>
      </c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</row>
    <row r="161" spans="1:14" hidden="1" x14ac:dyDescent="0.2">
      <c r="A161" s="183" t="s">
        <v>59</v>
      </c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</row>
    <row r="162" spans="1:14" hidden="1" x14ac:dyDescent="0.2">
      <c r="A162" s="185" t="s">
        <v>131</v>
      </c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</row>
    <row r="163" spans="1:14" hidden="1" x14ac:dyDescent="0.2">
      <c r="A163" s="183" t="s">
        <v>115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86" t="s">
        <v>33</v>
      </c>
      <c r="C165" s="186" t="s">
        <v>141</v>
      </c>
      <c r="D165" s="186"/>
      <c r="E165" s="186" t="s">
        <v>52</v>
      </c>
      <c r="F165" s="186"/>
      <c r="G165" s="186" t="s">
        <v>142</v>
      </c>
      <c r="H165" s="186"/>
      <c r="I165" s="186"/>
      <c r="J165" s="186"/>
      <c r="K165" s="186" t="s">
        <v>29</v>
      </c>
      <c r="L165" s="186"/>
      <c r="M165" s="186" t="s">
        <v>62</v>
      </c>
      <c r="N165" s="186"/>
    </row>
    <row r="166" spans="1:14" ht="34.5" hidden="1" customHeight="1" x14ac:dyDescent="0.2">
      <c r="A166" s="96"/>
      <c r="B166" s="186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hidden="1" customHeight="1" x14ac:dyDescent="0.2">
      <c r="A167" s="97"/>
      <c r="B167" s="103" t="s">
        <v>91</v>
      </c>
      <c r="C167" s="48"/>
      <c r="D167" s="48"/>
      <c r="E167" s="82"/>
      <c r="F167" s="63">
        <f t="shared" ref="F167:F176" si="19">(C167+D167)</f>
        <v>0</v>
      </c>
      <c r="G167" s="48">
        <f>'PNC, Exon. &amp; no Exon.'!B186</f>
        <v>0</v>
      </c>
      <c r="H167" s="48">
        <f>'PNC, Exon. &amp; no Exon.'!C186</f>
        <v>0</v>
      </c>
      <c r="I167" s="82"/>
      <c r="J167" s="63">
        <f>(G167+H167)</f>
        <v>0</v>
      </c>
      <c r="K167" s="48">
        <f>J167-F167</f>
        <v>0</v>
      </c>
      <c r="L167" s="94" t="e">
        <f>K167/F167*100</f>
        <v>#DIV/0!</v>
      </c>
      <c r="M167" s="61" t="e">
        <f>(F167/$F$205*100)</f>
        <v>#DIV/0!</v>
      </c>
      <c r="N167" s="61" t="e">
        <f>(J167/$J$205*100)</f>
        <v>#DIV/0!</v>
      </c>
    </row>
    <row r="168" spans="1:14" ht="15.95" hidden="1" customHeight="1" x14ac:dyDescent="0.2">
      <c r="A168" s="98"/>
      <c r="B168" s="52" t="s">
        <v>86</v>
      </c>
      <c r="C168" s="48"/>
      <c r="D168" s="48"/>
      <c r="E168" s="82"/>
      <c r="F168" s="63">
        <f t="shared" si="19"/>
        <v>0</v>
      </c>
      <c r="G168" s="48">
        <f>'PNC, Exon. &amp; no Exon.'!B187</f>
        <v>0</v>
      </c>
      <c r="H168" s="48">
        <f>'PNC, Exon. &amp; no Exon.'!C187</f>
        <v>0</v>
      </c>
      <c r="I168" s="82"/>
      <c r="J168" s="63">
        <f t="shared" ref="J168:J203" si="20">(G168+H168)</f>
        <v>0</v>
      </c>
      <c r="K168" s="48">
        <f t="shared" ref="K168:K203" si="21">J168-F168</f>
        <v>0</v>
      </c>
      <c r="L168" s="94" t="e">
        <f t="shared" ref="L168:L203" si="22">K168/F168*100</f>
        <v>#DIV/0!</v>
      </c>
      <c r="M168" s="61" t="e">
        <f t="shared" ref="M168:M203" si="23">(F168/$F$205*100)</f>
        <v>#DIV/0!</v>
      </c>
      <c r="N168" s="61" t="e">
        <f t="shared" ref="N168:N203" si="24">(J168/$J$205*100)</f>
        <v>#DIV/0!</v>
      </c>
    </row>
    <row r="169" spans="1:14" ht="15.95" hidden="1" customHeight="1" x14ac:dyDescent="0.2">
      <c r="A169" s="98"/>
      <c r="B169" s="52" t="s">
        <v>101</v>
      </c>
      <c r="C169" s="48"/>
      <c r="D169" s="48"/>
      <c r="E169" s="82"/>
      <c r="F169" s="63">
        <f t="shared" si="19"/>
        <v>0</v>
      </c>
      <c r="G169" s="48">
        <f>'PNC, Exon. &amp; no Exon.'!B188</f>
        <v>0</v>
      </c>
      <c r="H169" s="48">
        <f>'PNC, Exon. &amp; no Exon.'!C188</f>
        <v>0</v>
      </c>
      <c r="I169" s="82"/>
      <c r="J169" s="63">
        <f t="shared" si="20"/>
        <v>0</v>
      </c>
      <c r="K169" s="48">
        <f t="shared" si="21"/>
        <v>0</v>
      </c>
      <c r="L169" s="94" t="e">
        <f t="shared" si="22"/>
        <v>#DIV/0!</v>
      </c>
      <c r="M169" s="61" t="e">
        <f t="shared" si="23"/>
        <v>#DIV/0!</v>
      </c>
      <c r="N169" s="61" t="e">
        <f t="shared" si="24"/>
        <v>#DIV/0!</v>
      </c>
    </row>
    <row r="170" spans="1:14" ht="15.95" hidden="1" customHeight="1" x14ac:dyDescent="0.2">
      <c r="A170" s="98"/>
      <c r="B170" s="52" t="s">
        <v>97</v>
      </c>
      <c r="C170" s="48"/>
      <c r="D170" s="48"/>
      <c r="E170" s="82"/>
      <c r="F170" s="63">
        <f t="shared" si="19"/>
        <v>0</v>
      </c>
      <c r="G170" s="48">
        <f>'PNC, Exon. &amp; no Exon.'!B189</f>
        <v>0</v>
      </c>
      <c r="H170" s="48">
        <f>'PNC, Exon. &amp; no Exon.'!C189</f>
        <v>0</v>
      </c>
      <c r="I170" s="82"/>
      <c r="J170" s="63">
        <f t="shared" si="20"/>
        <v>0</v>
      </c>
      <c r="K170" s="48">
        <f t="shared" si="21"/>
        <v>0</v>
      </c>
      <c r="L170" s="94" t="e">
        <f t="shared" si="22"/>
        <v>#DIV/0!</v>
      </c>
      <c r="M170" s="61" t="e">
        <f t="shared" si="23"/>
        <v>#DIV/0!</v>
      </c>
      <c r="N170" s="61" t="e">
        <f t="shared" si="24"/>
        <v>#DIV/0!</v>
      </c>
    </row>
    <row r="171" spans="1:14" ht="15.95" hidden="1" customHeight="1" x14ac:dyDescent="0.2">
      <c r="A171" s="98"/>
      <c r="B171" s="52" t="s">
        <v>92</v>
      </c>
      <c r="C171" s="48"/>
      <c r="D171" s="48"/>
      <c r="E171" s="82"/>
      <c r="F171" s="63">
        <f t="shared" si="19"/>
        <v>0</v>
      </c>
      <c r="G171" s="48">
        <f>'PNC, Exon. &amp; no Exon.'!B190</f>
        <v>0</v>
      </c>
      <c r="H171" s="48">
        <f>'PNC, Exon. &amp; no Exon.'!C190</f>
        <v>0</v>
      </c>
      <c r="I171" s="82"/>
      <c r="J171" s="63">
        <f t="shared" si="20"/>
        <v>0</v>
      </c>
      <c r="K171" s="48">
        <f t="shared" si="21"/>
        <v>0</v>
      </c>
      <c r="L171" s="94" t="e">
        <f t="shared" si="22"/>
        <v>#DIV/0!</v>
      </c>
      <c r="M171" s="61" t="e">
        <f t="shared" si="23"/>
        <v>#DIV/0!</v>
      </c>
      <c r="N171" s="61" t="e">
        <f t="shared" si="24"/>
        <v>#DIV/0!</v>
      </c>
    </row>
    <row r="172" spans="1:14" ht="15.95" hidden="1" customHeight="1" x14ac:dyDescent="0.2">
      <c r="A172" s="98"/>
      <c r="B172" s="52" t="s">
        <v>89</v>
      </c>
      <c r="C172" s="48"/>
      <c r="D172" s="48"/>
      <c r="E172" s="82"/>
      <c r="F172" s="63">
        <f t="shared" si="19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0"/>
        <v>0</v>
      </c>
      <c r="K172" s="48">
        <f t="shared" si="21"/>
        <v>0</v>
      </c>
      <c r="L172" s="94" t="e">
        <f t="shared" si="22"/>
        <v>#DIV/0!</v>
      </c>
      <c r="M172" s="61" t="e">
        <f t="shared" si="23"/>
        <v>#DIV/0!</v>
      </c>
      <c r="N172" s="61" t="e">
        <f t="shared" si="24"/>
        <v>#DIV/0!</v>
      </c>
    </row>
    <row r="173" spans="1:14" ht="15.95" hidden="1" customHeight="1" x14ac:dyDescent="0.2">
      <c r="A173" s="98"/>
      <c r="B173" s="52" t="s">
        <v>94</v>
      </c>
      <c r="C173" s="48"/>
      <c r="D173" s="48"/>
      <c r="E173" s="82"/>
      <c r="F173" s="63">
        <f t="shared" si="19"/>
        <v>0</v>
      </c>
      <c r="G173" s="48">
        <f>'PNC, Exon. &amp; no Exon.'!B192</f>
        <v>0</v>
      </c>
      <c r="H173" s="48">
        <f>'PNC, Exon. &amp; no Exon.'!C192</f>
        <v>0</v>
      </c>
      <c r="I173" s="82"/>
      <c r="J173" s="63">
        <f t="shared" si="20"/>
        <v>0</v>
      </c>
      <c r="K173" s="48">
        <f t="shared" si="21"/>
        <v>0</v>
      </c>
      <c r="L173" s="94" t="e">
        <f t="shared" si="22"/>
        <v>#DIV/0!</v>
      </c>
      <c r="M173" s="61" t="e">
        <f t="shared" si="23"/>
        <v>#DIV/0!</v>
      </c>
      <c r="N173" s="61" t="e">
        <f t="shared" si="24"/>
        <v>#DIV/0!</v>
      </c>
    </row>
    <row r="174" spans="1:14" ht="15.95" hidden="1" customHeight="1" x14ac:dyDescent="0.2">
      <c r="A174" s="98"/>
      <c r="B174" s="52" t="s">
        <v>90</v>
      </c>
      <c r="C174" s="48"/>
      <c r="D174" s="48"/>
      <c r="E174" s="82"/>
      <c r="F174" s="63">
        <f t="shared" si="19"/>
        <v>0</v>
      </c>
      <c r="G174" s="48">
        <f>'PNC, Exon. &amp; no Exon.'!B193</f>
        <v>0</v>
      </c>
      <c r="H174" s="48">
        <f>'PNC, Exon. &amp; no Exon.'!C193</f>
        <v>0</v>
      </c>
      <c r="I174" s="82"/>
      <c r="J174" s="63">
        <f t="shared" si="20"/>
        <v>0</v>
      </c>
      <c r="K174" s="48">
        <f t="shared" si="21"/>
        <v>0</v>
      </c>
      <c r="L174" s="94" t="e">
        <f t="shared" si="22"/>
        <v>#DIV/0!</v>
      </c>
      <c r="M174" s="61" t="e">
        <f t="shared" si="23"/>
        <v>#DIV/0!</v>
      </c>
      <c r="N174" s="61" t="e">
        <f t="shared" si="24"/>
        <v>#DIV/0!</v>
      </c>
    </row>
    <row r="175" spans="1:14" ht="15.95" hidden="1" customHeight="1" x14ac:dyDescent="0.2">
      <c r="A175" s="98"/>
      <c r="B175" s="52" t="s">
        <v>78</v>
      </c>
      <c r="C175" s="48"/>
      <c r="D175" s="48"/>
      <c r="E175" s="82"/>
      <c r="F175" s="63">
        <f t="shared" si="19"/>
        <v>0</v>
      </c>
      <c r="G175" s="48">
        <f>'PNC, Exon. &amp; no Exon.'!B194</f>
        <v>0</v>
      </c>
      <c r="H175" s="48">
        <f>'PNC, Exon. &amp; no Exon.'!C194</f>
        <v>0</v>
      </c>
      <c r="I175" s="82"/>
      <c r="J175" s="63">
        <f t="shared" si="20"/>
        <v>0</v>
      </c>
      <c r="K175" s="48">
        <f t="shared" si="21"/>
        <v>0</v>
      </c>
      <c r="L175" s="94" t="e">
        <f t="shared" si="22"/>
        <v>#DIV/0!</v>
      </c>
      <c r="M175" s="61" t="e">
        <f t="shared" si="23"/>
        <v>#DIV/0!</v>
      </c>
      <c r="N175" s="61" t="e">
        <f t="shared" si="24"/>
        <v>#DIV/0!</v>
      </c>
    </row>
    <row r="176" spans="1:14" ht="15.95" hidden="1" customHeight="1" x14ac:dyDescent="0.2">
      <c r="A176" s="98"/>
      <c r="B176" s="52" t="s">
        <v>96</v>
      </c>
      <c r="C176" s="48"/>
      <c r="D176" s="48"/>
      <c r="E176" s="84"/>
      <c r="F176" s="63">
        <f t="shared" si="19"/>
        <v>0</v>
      </c>
      <c r="G176" s="48">
        <f>'PNC, Exon. &amp; no Exon.'!B195</f>
        <v>0</v>
      </c>
      <c r="H176" s="48">
        <f>'PNC, Exon. &amp; no Exon.'!C195</f>
        <v>0</v>
      </c>
      <c r="I176" s="82"/>
      <c r="J176" s="63">
        <f t="shared" si="20"/>
        <v>0</v>
      </c>
      <c r="K176" s="48">
        <f t="shared" si="21"/>
        <v>0</v>
      </c>
      <c r="L176" s="94" t="e">
        <f t="shared" si="22"/>
        <v>#DIV/0!</v>
      </c>
      <c r="M176" s="61" t="e">
        <f t="shared" si="23"/>
        <v>#DIV/0!</v>
      </c>
      <c r="N176" s="61" t="e">
        <f t="shared" si="24"/>
        <v>#DIV/0!</v>
      </c>
    </row>
    <row r="177" spans="1:14" ht="15.95" hidden="1" customHeight="1" x14ac:dyDescent="0.2">
      <c r="A177" s="11"/>
      <c r="B177" s="52" t="s">
        <v>100</v>
      </c>
      <c r="C177" s="48"/>
      <c r="D177" s="48"/>
      <c r="E177" s="82"/>
      <c r="F177" s="63">
        <f>(C177+D177)</f>
        <v>0</v>
      </c>
      <c r="G177" s="48">
        <f>'PNC, Exon. &amp; no Exon.'!B196</f>
        <v>0</v>
      </c>
      <c r="H177" s="48">
        <f>'PNC, Exon. &amp; no Exon.'!C196</f>
        <v>0</v>
      </c>
      <c r="I177" s="82"/>
      <c r="J177" s="63">
        <f t="shared" si="20"/>
        <v>0</v>
      </c>
      <c r="K177" s="48">
        <f t="shared" si="21"/>
        <v>0</v>
      </c>
      <c r="L177" s="94" t="e">
        <f t="shared" si="22"/>
        <v>#DIV/0!</v>
      </c>
      <c r="M177" s="61" t="e">
        <f t="shared" si="23"/>
        <v>#DIV/0!</v>
      </c>
      <c r="N177" s="61" t="e">
        <f t="shared" si="24"/>
        <v>#DIV/0!</v>
      </c>
    </row>
    <row r="178" spans="1:14" ht="15.95" hidden="1" customHeight="1" x14ac:dyDescent="0.2">
      <c r="A178" s="11"/>
      <c r="B178" s="52" t="s">
        <v>83</v>
      </c>
      <c r="C178" s="48"/>
      <c r="D178" s="48"/>
      <c r="E178" s="84"/>
      <c r="F178" s="63">
        <f t="shared" ref="F178:F198" si="25">(C178+D178)</f>
        <v>0</v>
      </c>
      <c r="G178" s="48">
        <f>'PNC, Exon. &amp; no Exon.'!B197</f>
        <v>0</v>
      </c>
      <c r="H178" s="48">
        <f>'PNC, Exon. &amp; no Exon.'!C197</f>
        <v>0</v>
      </c>
      <c r="I178" s="82"/>
      <c r="J178" s="63">
        <f t="shared" si="20"/>
        <v>0</v>
      </c>
      <c r="K178" s="48">
        <f t="shared" si="21"/>
        <v>0</v>
      </c>
      <c r="L178" s="94" t="e">
        <f t="shared" si="22"/>
        <v>#DIV/0!</v>
      </c>
      <c r="M178" s="61" t="e">
        <f t="shared" si="23"/>
        <v>#DIV/0!</v>
      </c>
      <c r="N178" s="61" t="e">
        <f t="shared" si="24"/>
        <v>#DIV/0!</v>
      </c>
    </row>
    <row r="179" spans="1:14" ht="15.95" hidden="1" customHeight="1" x14ac:dyDescent="0.2">
      <c r="A179" s="11"/>
      <c r="B179" s="52" t="s">
        <v>85</v>
      </c>
      <c r="C179" s="48"/>
      <c r="D179" s="48"/>
      <c r="E179" s="82"/>
      <c r="F179" s="63">
        <f t="shared" si="25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0"/>
        <v>0</v>
      </c>
      <c r="K179" s="48">
        <f t="shared" si="21"/>
        <v>0</v>
      </c>
      <c r="L179" s="94" t="e">
        <f t="shared" si="22"/>
        <v>#DIV/0!</v>
      </c>
      <c r="M179" s="61" t="e">
        <f t="shared" si="23"/>
        <v>#DIV/0!</v>
      </c>
      <c r="N179" s="61" t="e">
        <f t="shared" si="24"/>
        <v>#DIV/0!</v>
      </c>
    </row>
    <row r="180" spans="1:14" ht="15.95" hidden="1" customHeight="1" x14ac:dyDescent="0.2">
      <c r="A180" s="11"/>
      <c r="B180" s="52" t="s">
        <v>81</v>
      </c>
      <c r="C180" s="48"/>
      <c r="D180" s="48"/>
      <c r="E180" s="84"/>
      <c r="F180" s="63">
        <f t="shared" si="25"/>
        <v>0</v>
      </c>
      <c r="G180" s="48">
        <f>'PNC, Exon. &amp; no Exon.'!B199</f>
        <v>0</v>
      </c>
      <c r="H180" s="48">
        <f>'PNC, Exon. &amp; no Exon.'!C199</f>
        <v>0</v>
      </c>
      <c r="I180" s="82"/>
      <c r="J180" s="63">
        <f t="shared" si="20"/>
        <v>0</v>
      </c>
      <c r="K180" s="48">
        <f t="shared" si="21"/>
        <v>0</v>
      </c>
      <c r="L180" s="94" t="e">
        <f t="shared" si="22"/>
        <v>#DIV/0!</v>
      </c>
      <c r="M180" s="61" t="e">
        <f t="shared" si="23"/>
        <v>#DIV/0!</v>
      </c>
      <c r="N180" s="61" t="e">
        <f t="shared" si="24"/>
        <v>#DIV/0!</v>
      </c>
    </row>
    <row r="181" spans="1:14" ht="15.95" hidden="1" customHeight="1" x14ac:dyDescent="0.2">
      <c r="A181" s="11"/>
      <c r="B181" s="52" t="s">
        <v>80</v>
      </c>
      <c r="C181" s="48"/>
      <c r="D181" s="48"/>
      <c r="E181" s="82"/>
      <c r="F181" s="63">
        <f t="shared" si="25"/>
        <v>0</v>
      </c>
      <c r="G181" s="48">
        <f>'PNC, Exon. &amp; no Exon.'!B200</f>
        <v>0</v>
      </c>
      <c r="H181" s="48">
        <f>'PNC, Exon. &amp; no Exon.'!C200</f>
        <v>0</v>
      </c>
      <c r="I181" s="82"/>
      <c r="J181" s="63">
        <f t="shared" si="20"/>
        <v>0</v>
      </c>
      <c r="K181" s="48">
        <f t="shared" si="21"/>
        <v>0</v>
      </c>
      <c r="L181" s="94" t="e">
        <f t="shared" si="22"/>
        <v>#DIV/0!</v>
      </c>
      <c r="M181" s="61" t="e">
        <f t="shared" si="23"/>
        <v>#DIV/0!</v>
      </c>
      <c r="N181" s="61" t="e">
        <f t="shared" si="24"/>
        <v>#DIV/0!</v>
      </c>
    </row>
    <row r="182" spans="1:14" ht="15.95" hidden="1" customHeight="1" x14ac:dyDescent="0.2">
      <c r="A182" s="11"/>
      <c r="B182" s="52" t="s">
        <v>109</v>
      </c>
      <c r="C182" s="48"/>
      <c r="D182" s="48"/>
      <c r="E182" s="82"/>
      <c r="F182" s="63">
        <f t="shared" si="25"/>
        <v>0</v>
      </c>
      <c r="G182" s="48">
        <f>'PNC, Exon. &amp; no Exon.'!B201</f>
        <v>0</v>
      </c>
      <c r="H182" s="48">
        <f>'PNC, Exon. &amp; no Exon.'!C201</f>
        <v>0</v>
      </c>
      <c r="I182" s="82"/>
      <c r="J182" s="63">
        <f t="shared" si="20"/>
        <v>0</v>
      </c>
      <c r="K182" s="48">
        <f t="shared" si="21"/>
        <v>0</v>
      </c>
      <c r="L182" s="94" t="e">
        <f t="shared" si="22"/>
        <v>#DIV/0!</v>
      </c>
      <c r="M182" s="61" t="e">
        <f t="shared" si="23"/>
        <v>#DIV/0!</v>
      </c>
      <c r="N182" s="61" t="e">
        <f t="shared" si="24"/>
        <v>#DIV/0!</v>
      </c>
    </row>
    <row r="183" spans="1:14" ht="15.95" hidden="1" customHeight="1" x14ac:dyDescent="0.2">
      <c r="A183" s="11"/>
      <c r="B183" s="52" t="s">
        <v>79</v>
      </c>
      <c r="C183" s="48"/>
      <c r="D183" s="48"/>
      <c r="E183" s="82"/>
      <c r="F183" s="63">
        <f t="shared" si="25"/>
        <v>0</v>
      </c>
      <c r="G183" s="48">
        <f>'PNC, Exon. &amp; no Exon.'!B202</f>
        <v>0</v>
      </c>
      <c r="H183" s="48">
        <f>'PNC, Exon. &amp; no Exon.'!C202</f>
        <v>0</v>
      </c>
      <c r="I183" s="82"/>
      <c r="J183" s="63">
        <f t="shared" si="20"/>
        <v>0</v>
      </c>
      <c r="K183" s="48">
        <f t="shared" si="21"/>
        <v>0</v>
      </c>
      <c r="L183" s="94" t="e">
        <f t="shared" si="22"/>
        <v>#DIV/0!</v>
      </c>
      <c r="M183" s="61" t="e">
        <f t="shared" si="23"/>
        <v>#DIV/0!</v>
      </c>
      <c r="N183" s="61" t="e">
        <f t="shared" si="24"/>
        <v>#DIV/0!</v>
      </c>
    </row>
    <row r="184" spans="1:14" ht="15.95" hidden="1" customHeight="1" x14ac:dyDescent="0.2">
      <c r="A184" s="11"/>
      <c r="B184" s="52" t="s">
        <v>84</v>
      </c>
      <c r="C184" s="48"/>
      <c r="D184" s="48"/>
      <c r="E184" s="82"/>
      <c r="F184" s="63">
        <f t="shared" si="25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0"/>
        <v>0</v>
      </c>
      <c r="K184" s="48">
        <f t="shared" si="21"/>
        <v>0</v>
      </c>
      <c r="L184" s="94" t="e">
        <f t="shared" si="22"/>
        <v>#DIV/0!</v>
      </c>
      <c r="M184" s="61" t="e">
        <f t="shared" si="23"/>
        <v>#DIV/0!</v>
      </c>
      <c r="N184" s="61" t="e">
        <f t="shared" si="24"/>
        <v>#DIV/0!</v>
      </c>
    </row>
    <row r="185" spans="1:14" ht="15.95" hidden="1" customHeight="1" x14ac:dyDescent="0.2">
      <c r="A185" s="11"/>
      <c r="B185" s="52" t="s">
        <v>102</v>
      </c>
      <c r="C185" s="48"/>
      <c r="D185" s="48"/>
      <c r="E185" s="82"/>
      <c r="F185" s="63">
        <f t="shared" si="25"/>
        <v>0</v>
      </c>
      <c r="G185" s="48">
        <f>'PNC, Exon. &amp; no Exon.'!B204</f>
        <v>0</v>
      </c>
      <c r="H185" s="48">
        <f>'PNC, Exon. &amp; no Exon.'!C204</f>
        <v>0</v>
      </c>
      <c r="I185" s="82"/>
      <c r="J185" s="63">
        <f t="shared" si="20"/>
        <v>0</v>
      </c>
      <c r="K185" s="48">
        <f t="shared" si="21"/>
        <v>0</v>
      </c>
      <c r="L185" s="94" t="e">
        <f t="shared" si="22"/>
        <v>#DIV/0!</v>
      </c>
      <c r="M185" s="61" t="e">
        <f t="shared" si="23"/>
        <v>#DIV/0!</v>
      </c>
      <c r="N185" s="61" t="e">
        <f t="shared" si="24"/>
        <v>#DIV/0!</v>
      </c>
    </row>
    <row r="186" spans="1:14" ht="15.95" hidden="1" customHeight="1" x14ac:dyDescent="0.2">
      <c r="A186" s="11"/>
      <c r="B186" s="52" t="s">
        <v>93</v>
      </c>
      <c r="C186" s="48"/>
      <c r="D186" s="48"/>
      <c r="E186" s="84"/>
      <c r="F186" s="63">
        <f t="shared" si="25"/>
        <v>0</v>
      </c>
      <c r="G186" s="48">
        <f>'PNC, Exon. &amp; no Exon.'!B205</f>
        <v>0</v>
      </c>
      <c r="H186" s="48">
        <f>'PNC, Exon. &amp; no Exon.'!C205</f>
        <v>0</v>
      </c>
      <c r="I186" s="82"/>
      <c r="J186" s="63">
        <f t="shared" si="20"/>
        <v>0</v>
      </c>
      <c r="K186" s="48">
        <f t="shared" si="21"/>
        <v>0</v>
      </c>
      <c r="L186" s="94" t="e">
        <f t="shared" si="22"/>
        <v>#DIV/0!</v>
      </c>
      <c r="M186" s="61" t="e">
        <f t="shared" si="23"/>
        <v>#DIV/0!</v>
      </c>
      <c r="N186" s="61" t="e">
        <f t="shared" si="24"/>
        <v>#DIV/0!</v>
      </c>
    </row>
    <row r="187" spans="1:14" ht="15.95" hidden="1" customHeight="1" x14ac:dyDescent="0.2">
      <c r="A187" s="11"/>
      <c r="B187" s="52" t="s">
        <v>103</v>
      </c>
      <c r="C187" s="48"/>
      <c r="D187" s="48"/>
      <c r="E187" s="84"/>
      <c r="F187" s="63">
        <f t="shared" si="25"/>
        <v>0</v>
      </c>
      <c r="G187" s="48">
        <f>'PNC, Exon. &amp; no Exon.'!B206</f>
        <v>0</v>
      </c>
      <c r="H187" s="48">
        <f>'PNC, Exon. &amp; no Exon.'!C206</f>
        <v>0</v>
      </c>
      <c r="I187" s="82"/>
      <c r="J187" s="63">
        <f t="shared" si="20"/>
        <v>0</v>
      </c>
      <c r="K187" s="48">
        <f t="shared" si="21"/>
        <v>0</v>
      </c>
      <c r="L187" s="94" t="e">
        <f t="shared" si="22"/>
        <v>#DIV/0!</v>
      </c>
      <c r="M187" s="61" t="e">
        <f t="shared" si="23"/>
        <v>#DIV/0!</v>
      </c>
      <c r="N187" s="61" t="e">
        <f t="shared" si="24"/>
        <v>#DIV/0!</v>
      </c>
    </row>
    <row r="188" spans="1:14" ht="15.95" hidden="1" customHeight="1" x14ac:dyDescent="0.2">
      <c r="A188" s="11"/>
      <c r="B188" s="51" t="s">
        <v>117</v>
      </c>
      <c r="C188" s="48"/>
      <c r="D188" s="48"/>
      <c r="E188" s="84"/>
      <c r="F188" s="63">
        <f t="shared" si="25"/>
        <v>0</v>
      </c>
      <c r="G188" s="48">
        <f>'PNC, Exon. &amp; no Exon.'!B207</f>
        <v>0</v>
      </c>
      <c r="H188" s="48">
        <f>'PNC, Exon. &amp; no Exon.'!C207</f>
        <v>0</v>
      </c>
      <c r="I188" s="82"/>
      <c r="J188" s="63">
        <f t="shared" si="20"/>
        <v>0</v>
      </c>
      <c r="K188" s="48">
        <f t="shared" si="21"/>
        <v>0</v>
      </c>
      <c r="L188" s="94" t="e">
        <f t="shared" si="22"/>
        <v>#DIV/0!</v>
      </c>
      <c r="M188" s="61" t="e">
        <f t="shared" si="23"/>
        <v>#DIV/0!</v>
      </c>
      <c r="N188" s="61" t="e">
        <f t="shared" si="24"/>
        <v>#DIV/0!</v>
      </c>
    </row>
    <row r="189" spans="1:14" ht="15.95" hidden="1" customHeight="1" x14ac:dyDescent="0.2">
      <c r="A189" s="11"/>
      <c r="B189" s="52" t="s">
        <v>108</v>
      </c>
      <c r="C189" s="48"/>
      <c r="D189" s="48"/>
      <c r="E189" s="82"/>
      <c r="F189" s="63">
        <f t="shared" si="25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0"/>
        <v>0</v>
      </c>
      <c r="K189" s="48">
        <f t="shared" si="21"/>
        <v>0</v>
      </c>
      <c r="L189" s="94" t="e">
        <f t="shared" si="22"/>
        <v>#DIV/0!</v>
      </c>
      <c r="M189" s="61" t="e">
        <f t="shared" si="23"/>
        <v>#DIV/0!</v>
      </c>
      <c r="N189" s="61" t="e">
        <f t="shared" si="24"/>
        <v>#DIV/0!</v>
      </c>
    </row>
    <row r="190" spans="1:14" ht="15.95" hidden="1" customHeight="1" x14ac:dyDescent="0.2">
      <c r="A190" s="11"/>
      <c r="B190" s="52" t="s">
        <v>82</v>
      </c>
      <c r="C190" s="48"/>
      <c r="D190" s="48"/>
      <c r="E190" s="84"/>
      <c r="F190" s="63">
        <f t="shared" si="25"/>
        <v>0</v>
      </c>
      <c r="G190" s="48">
        <f>'PNC, Exon. &amp; no Exon.'!B209</f>
        <v>0</v>
      </c>
      <c r="H190" s="48">
        <f>'PNC, Exon. &amp; no Exon.'!C209</f>
        <v>0</v>
      </c>
      <c r="I190" s="82"/>
      <c r="J190" s="63">
        <f t="shared" si="20"/>
        <v>0</v>
      </c>
      <c r="K190" s="48">
        <f t="shared" si="21"/>
        <v>0</v>
      </c>
      <c r="L190" s="94" t="e">
        <f t="shared" si="22"/>
        <v>#DIV/0!</v>
      </c>
      <c r="M190" s="61" t="e">
        <f t="shared" si="23"/>
        <v>#DIV/0!</v>
      </c>
      <c r="N190" s="61" t="e">
        <f t="shared" si="24"/>
        <v>#DIV/0!</v>
      </c>
    </row>
    <row r="191" spans="1:14" ht="15.95" hidden="1" customHeight="1" x14ac:dyDescent="0.2">
      <c r="A191" s="11"/>
      <c r="B191" s="52" t="s">
        <v>106</v>
      </c>
      <c r="C191" s="48"/>
      <c r="D191" s="48"/>
      <c r="E191" s="82"/>
      <c r="F191" s="63">
        <f t="shared" si="25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0"/>
        <v>0</v>
      </c>
      <c r="K191" s="48">
        <f t="shared" si="21"/>
        <v>0</v>
      </c>
      <c r="L191" s="94" t="e">
        <f t="shared" si="22"/>
        <v>#DIV/0!</v>
      </c>
      <c r="M191" s="61" t="e">
        <f t="shared" si="23"/>
        <v>#DIV/0!</v>
      </c>
      <c r="N191" s="61" t="e">
        <f t="shared" si="24"/>
        <v>#DIV/0!</v>
      </c>
    </row>
    <row r="192" spans="1:14" ht="15.95" hidden="1" customHeight="1" x14ac:dyDescent="0.2">
      <c r="A192" s="11"/>
      <c r="B192" s="52" t="s">
        <v>116</v>
      </c>
      <c r="C192" s="48"/>
      <c r="D192" s="48"/>
      <c r="E192" s="82"/>
      <c r="F192" s="63">
        <f t="shared" si="25"/>
        <v>0</v>
      </c>
      <c r="G192" s="48">
        <f>'PNC, Exon. &amp; no Exon.'!B211</f>
        <v>0</v>
      </c>
      <c r="H192" s="48">
        <f>'PNC, Exon. &amp; no Exon.'!C211</f>
        <v>0</v>
      </c>
      <c r="I192" s="82"/>
      <c r="J192" s="63">
        <f t="shared" si="20"/>
        <v>0</v>
      </c>
      <c r="K192" s="48">
        <f t="shared" si="21"/>
        <v>0</v>
      </c>
      <c r="L192" s="94" t="e">
        <f t="shared" si="22"/>
        <v>#DIV/0!</v>
      </c>
      <c r="M192" s="61" t="e">
        <f t="shared" si="23"/>
        <v>#DIV/0!</v>
      </c>
      <c r="N192" s="61" t="e">
        <f t="shared" si="24"/>
        <v>#DIV/0!</v>
      </c>
    </row>
    <row r="193" spans="1:14" ht="15.95" hidden="1" customHeight="1" x14ac:dyDescent="0.2">
      <c r="A193" s="11"/>
      <c r="B193" s="52" t="s">
        <v>118</v>
      </c>
      <c r="C193" s="48"/>
      <c r="D193" s="48"/>
      <c r="E193" s="82"/>
      <c r="F193" s="63">
        <f t="shared" si="25"/>
        <v>0</v>
      </c>
      <c r="G193" s="48">
        <f>'PNC, Exon. &amp; no Exon.'!B212</f>
        <v>0</v>
      </c>
      <c r="H193" s="48">
        <f>'PNC, Exon. &amp; no Exon.'!C212</f>
        <v>0</v>
      </c>
      <c r="I193" s="82"/>
      <c r="J193" s="63">
        <f t="shared" si="20"/>
        <v>0</v>
      </c>
      <c r="K193" s="48">
        <f t="shared" si="21"/>
        <v>0</v>
      </c>
      <c r="L193" s="94" t="e">
        <f t="shared" si="22"/>
        <v>#DIV/0!</v>
      </c>
      <c r="M193" s="61" t="e">
        <f t="shared" si="23"/>
        <v>#DIV/0!</v>
      </c>
      <c r="N193" s="61" t="e">
        <f t="shared" si="24"/>
        <v>#DIV/0!</v>
      </c>
    </row>
    <row r="194" spans="1:14" ht="15.95" hidden="1" customHeight="1" x14ac:dyDescent="0.2">
      <c r="A194" s="11"/>
      <c r="B194" s="52" t="s">
        <v>121</v>
      </c>
      <c r="C194" s="48"/>
      <c r="D194" s="48"/>
      <c r="E194" s="82"/>
      <c r="F194" s="63">
        <f t="shared" si="25"/>
        <v>0</v>
      </c>
      <c r="G194" s="48">
        <f>'PNC, Exon. &amp; no Exon.'!B213</f>
        <v>0</v>
      </c>
      <c r="H194" s="48">
        <f>'PNC, Exon. &amp; no Exon.'!C213</f>
        <v>0</v>
      </c>
      <c r="I194" s="82"/>
      <c r="J194" s="63">
        <f t="shared" si="20"/>
        <v>0</v>
      </c>
      <c r="K194" s="48">
        <f t="shared" si="21"/>
        <v>0</v>
      </c>
      <c r="L194" s="94" t="e">
        <f t="shared" si="22"/>
        <v>#DIV/0!</v>
      </c>
      <c r="M194" s="61" t="e">
        <f t="shared" si="23"/>
        <v>#DIV/0!</v>
      </c>
      <c r="N194" s="61" t="e">
        <f t="shared" si="24"/>
        <v>#DIV/0!</v>
      </c>
    </row>
    <row r="195" spans="1:14" ht="15.95" hidden="1" customHeight="1" x14ac:dyDescent="0.2">
      <c r="A195" s="11"/>
      <c r="B195" s="52" t="s">
        <v>99</v>
      </c>
      <c r="C195" s="48"/>
      <c r="D195" s="48"/>
      <c r="E195" s="82"/>
      <c r="F195" s="63">
        <f t="shared" si="25"/>
        <v>0</v>
      </c>
      <c r="G195" s="48">
        <f>'PNC, Exon. &amp; no Exon.'!B214</f>
        <v>0</v>
      </c>
      <c r="H195" s="48">
        <f>'PNC, Exon. &amp; no Exon.'!C214</f>
        <v>0</v>
      </c>
      <c r="I195" s="82"/>
      <c r="J195" s="63">
        <f t="shared" si="20"/>
        <v>0</v>
      </c>
      <c r="K195" s="48">
        <f t="shared" si="21"/>
        <v>0</v>
      </c>
      <c r="L195" s="94" t="e">
        <f t="shared" si="22"/>
        <v>#DIV/0!</v>
      </c>
      <c r="M195" s="61" t="e">
        <f t="shared" si="23"/>
        <v>#DIV/0!</v>
      </c>
      <c r="N195" s="61" t="e">
        <f t="shared" si="24"/>
        <v>#DIV/0!</v>
      </c>
    </row>
    <row r="196" spans="1:14" ht="15.95" hidden="1" customHeight="1" x14ac:dyDescent="0.2">
      <c r="A196" s="11"/>
      <c r="B196" s="52" t="s">
        <v>104</v>
      </c>
      <c r="C196" s="48"/>
      <c r="D196" s="48"/>
      <c r="E196" s="82"/>
      <c r="F196" s="63">
        <f t="shared" si="25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0"/>
        <v>0</v>
      </c>
      <c r="K196" s="48">
        <f t="shared" si="21"/>
        <v>0</v>
      </c>
      <c r="L196" s="94" t="e">
        <f t="shared" si="22"/>
        <v>#DIV/0!</v>
      </c>
      <c r="M196" s="61" t="e">
        <f t="shared" si="23"/>
        <v>#DIV/0!</v>
      </c>
      <c r="N196" s="61" t="e">
        <f t="shared" si="24"/>
        <v>#DIV/0!</v>
      </c>
    </row>
    <row r="197" spans="1:14" ht="15.95" hidden="1" customHeight="1" x14ac:dyDescent="0.2">
      <c r="A197" s="11"/>
      <c r="B197" s="51" t="s">
        <v>111</v>
      </c>
      <c r="C197" s="48"/>
      <c r="D197" s="48"/>
      <c r="E197" s="82"/>
      <c r="F197" s="63">
        <f t="shared" si="25"/>
        <v>0</v>
      </c>
      <c r="G197" s="48">
        <f>'PNC, Exon. &amp; no Exon.'!B216</f>
        <v>0</v>
      </c>
      <c r="H197" s="48">
        <f>'PNC, Exon. &amp; no Exon.'!C216</f>
        <v>0</v>
      </c>
      <c r="I197" s="82"/>
      <c r="J197" s="63">
        <f t="shared" si="20"/>
        <v>0</v>
      </c>
      <c r="K197" s="48">
        <f t="shared" si="21"/>
        <v>0</v>
      </c>
      <c r="L197" s="94" t="e">
        <f t="shared" si="22"/>
        <v>#DIV/0!</v>
      </c>
      <c r="M197" s="61" t="e">
        <f t="shared" si="23"/>
        <v>#DIV/0!</v>
      </c>
      <c r="N197" s="61" t="e">
        <f t="shared" si="24"/>
        <v>#DIV/0!</v>
      </c>
    </row>
    <row r="198" spans="1:14" ht="15.95" hidden="1" customHeight="1" x14ac:dyDescent="0.2">
      <c r="A198" s="11"/>
      <c r="B198" s="52" t="s">
        <v>119</v>
      </c>
      <c r="C198" s="48"/>
      <c r="D198" s="48"/>
      <c r="E198" s="82"/>
      <c r="F198" s="63">
        <f t="shared" si="25"/>
        <v>0</v>
      </c>
      <c r="G198" s="48">
        <f>'PNC, Exon. &amp; no Exon.'!B217</f>
        <v>0</v>
      </c>
      <c r="H198" s="48">
        <f>'PNC, Exon. &amp; no Exon.'!C217</f>
        <v>0</v>
      </c>
      <c r="I198" s="82"/>
      <c r="J198" s="63">
        <f t="shared" si="20"/>
        <v>0</v>
      </c>
      <c r="K198" s="48">
        <f t="shared" si="21"/>
        <v>0</v>
      </c>
      <c r="L198" s="94" t="e">
        <f t="shared" si="22"/>
        <v>#DIV/0!</v>
      </c>
      <c r="M198" s="61" t="e">
        <f t="shared" si="23"/>
        <v>#DIV/0!</v>
      </c>
      <c r="N198" s="61" t="e">
        <f t="shared" si="24"/>
        <v>#DIV/0!</v>
      </c>
    </row>
    <row r="199" spans="1:14" ht="15.95" hidden="1" customHeight="1" x14ac:dyDescent="0.2">
      <c r="A199" s="11"/>
      <c r="B199" s="52" t="s">
        <v>120</v>
      </c>
      <c r="C199" s="48"/>
      <c r="D199" s="48"/>
      <c r="E199" s="82"/>
      <c r="F199" s="63">
        <f t="shared" ref="F199:F204" si="26">(C199+D199)</f>
        <v>0</v>
      </c>
      <c r="G199" s="48">
        <f>'PNC, Exon. &amp; no Exon.'!B218</f>
        <v>0</v>
      </c>
      <c r="H199" s="48">
        <f>'PNC, Exon. &amp; no Exon.'!C218</f>
        <v>0</v>
      </c>
      <c r="I199" s="82"/>
      <c r="J199" s="63">
        <f t="shared" si="20"/>
        <v>0</v>
      </c>
      <c r="K199" s="48">
        <f t="shared" si="21"/>
        <v>0</v>
      </c>
      <c r="L199" s="94" t="e">
        <f t="shared" si="22"/>
        <v>#DIV/0!</v>
      </c>
      <c r="M199" s="61" t="e">
        <f t="shared" si="23"/>
        <v>#DIV/0!</v>
      </c>
      <c r="N199" s="61" t="e">
        <f t="shared" si="24"/>
        <v>#DIV/0!</v>
      </c>
    </row>
    <row r="200" spans="1:14" ht="15.95" hidden="1" customHeight="1" x14ac:dyDescent="0.2">
      <c r="A200" s="11"/>
      <c r="B200" s="52" t="s">
        <v>122</v>
      </c>
      <c r="C200" s="48"/>
      <c r="D200" s="48"/>
      <c r="E200" s="82"/>
      <c r="F200" s="63">
        <f t="shared" si="26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0"/>
        <v>0</v>
      </c>
      <c r="K200" s="48">
        <f t="shared" si="21"/>
        <v>0</v>
      </c>
      <c r="L200" s="94" t="e">
        <f t="shared" si="22"/>
        <v>#DIV/0!</v>
      </c>
      <c r="M200" s="61" t="e">
        <f t="shared" si="23"/>
        <v>#DIV/0!</v>
      </c>
      <c r="N200" s="61" t="e">
        <f t="shared" si="24"/>
        <v>#DIV/0!</v>
      </c>
    </row>
    <row r="201" spans="1:14" ht="15.95" hidden="1" customHeight="1" x14ac:dyDescent="0.2">
      <c r="A201" s="11"/>
      <c r="B201" s="52" t="s">
        <v>88</v>
      </c>
      <c r="C201" s="48"/>
      <c r="D201" s="48"/>
      <c r="E201" s="82"/>
      <c r="F201" s="63">
        <f t="shared" si="26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0"/>
        <v>0</v>
      </c>
      <c r="K201" s="48">
        <f t="shared" si="21"/>
        <v>0</v>
      </c>
      <c r="L201" s="94" t="e">
        <f t="shared" si="22"/>
        <v>#DIV/0!</v>
      </c>
      <c r="M201" s="61" t="e">
        <f t="shared" si="23"/>
        <v>#DIV/0!</v>
      </c>
      <c r="N201" s="61" t="e">
        <f t="shared" si="24"/>
        <v>#DIV/0!</v>
      </c>
    </row>
    <row r="202" spans="1:14" ht="15.95" hidden="1" customHeight="1" x14ac:dyDescent="0.2">
      <c r="A202" s="11"/>
      <c r="B202" s="52" t="s">
        <v>107</v>
      </c>
      <c r="C202" s="48"/>
      <c r="D202" s="48"/>
      <c r="E202" s="82"/>
      <c r="F202" s="63">
        <f t="shared" si="26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0"/>
        <v>0</v>
      </c>
      <c r="K202" s="48">
        <f t="shared" si="21"/>
        <v>0</v>
      </c>
      <c r="L202" s="94" t="e">
        <f t="shared" si="22"/>
        <v>#DIV/0!</v>
      </c>
      <c r="M202" s="61" t="e">
        <f t="shared" si="23"/>
        <v>#DIV/0!</v>
      </c>
      <c r="N202" s="61" t="e">
        <f t="shared" si="24"/>
        <v>#DIV/0!</v>
      </c>
    </row>
    <row r="203" spans="1:14" ht="15.95" hidden="1" customHeight="1" x14ac:dyDescent="0.2">
      <c r="A203" s="11"/>
      <c r="B203" s="52" t="s">
        <v>105</v>
      </c>
      <c r="C203" s="48"/>
      <c r="D203" s="48"/>
      <c r="E203" s="84"/>
      <c r="F203" s="63">
        <f t="shared" si="26"/>
        <v>0</v>
      </c>
      <c r="G203" s="48">
        <f>'PNC, Exon. &amp; no Exon.'!B222</f>
        <v>0</v>
      </c>
      <c r="H203" s="48">
        <f>'PNC, Exon. &amp; no Exon.'!C222</f>
        <v>0</v>
      </c>
      <c r="I203" s="82"/>
      <c r="J203" s="63">
        <f t="shared" si="20"/>
        <v>0</v>
      </c>
      <c r="K203" s="48">
        <f t="shared" si="21"/>
        <v>0</v>
      </c>
      <c r="L203" s="94" t="e">
        <f t="shared" si="22"/>
        <v>#DIV/0!</v>
      </c>
      <c r="M203" s="61" t="e">
        <f t="shared" si="23"/>
        <v>#DIV/0!</v>
      </c>
      <c r="N203" s="61" t="e">
        <f t="shared" si="24"/>
        <v>#DIV/0!</v>
      </c>
    </row>
    <row r="204" spans="1:14" ht="15.95" hidden="1" customHeight="1" x14ac:dyDescent="0.2">
      <c r="A204" s="11"/>
      <c r="B204" s="52" t="s">
        <v>112</v>
      </c>
      <c r="C204" s="48"/>
      <c r="D204" s="48"/>
      <c r="E204" s="84"/>
      <c r="F204" s="63">
        <f t="shared" si="26"/>
        <v>0</v>
      </c>
      <c r="G204" s="48">
        <f>'PNC, Exon. &amp; no Exon.'!B223</f>
        <v>0</v>
      </c>
      <c r="H204" s="48">
        <f>'PNC, Exon. &amp; no Exon.'!C223</f>
        <v>0</v>
      </c>
      <c r="I204" s="82"/>
      <c r="J204" s="63">
        <f>(G204+H204)</f>
        <v>0</v>
      </c>
      <c r="K204" s="48">
        <f>J204-F204</f>
        <v>0</v>
      </c>
      <c r="L204" s="94" t="e">
        <f>K204/F204*100</f>
        <v>#DIV/0!</v>
      </c>
      <c r="M204" s="61" t="e">
        <f>(F204/$F$205*100)</f>
        <v>#DIV/0!</v>
      </c>
      <c r="N204" s="61" t="e">
        <f>(J204/$J$205*100)</f>
        <v>#DIV/0!</v>
      </c>
    </row>
    <row r="205" spans="1:14" ht="19.5" hidden="1" customHeight="1" x14ac:dyDescent="0.2">
      <c r="A205" s="8"/>
      <c r="B205" s="55" t="s">
        <v>21</v>
      </c>
      <c r="C205" s="66">
        <f>SUM(C167:C204)</f>
        <v>0</v>
      </c>
      <c r="D205" s="66">
        <f>SUM(D167:D204)</f>
        <v>0</v>
      </c>
      <c r="E205" s="66"/>
      <c r="F205" s="66">
        <f>SUM(F167:F204)</f>
        <v>0</v>
      </c>
      <c r="G205" s="66">
        <f>SUM(G167:G204)</f>
        <v>0</v>
      </c>
      <c r="H205" s="66">
        <f>SUM(H167:H204)</f>
        <v>0</v>
      </c>
      <c r="I205" s="66"/>
      <c r="J205" s="66">
        <f>SUM(J167:J204)</f>
        <v>0</v>
      </c>
      <c r="K205" s="66">
        <f>J205-F205</f>
        <v>0</v>
      </c>
      <c r="L205" s="95" t="e">
        <f>K205/F205*100</f>
        <v>#DIV/0!</v>
      </c>
      <c r="M205" s="67" t="e">
        <f>SUM(M167:M204)</f>
        <v>#DIV/0!</v>
      </c>
      <c r="N205" s="67" t="e">
        <f>SUM(N168:N204)</f>
        <v>#DIV/0!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2" t="s">
        <v>42</v>
      </c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</row>
    <row r="212" spans="1:14" hidden="1" x14ac:dyDescent="0.2">
      <c r="A212" s="183" t="s">
        <v>59</v>
      </c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</row>
    <row r="213" spans="1:14" hidden="1" x14ac:dyDescent="0.2">
      <c r="A213" s="185" t="s">
        <v>132</v>
      </c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</row>
    <row r="214" spans="1:14" hidden="1" x14ac:dyDescent="0.2">
      <c r="A214" s="183" t="s">
        <v>115</v>
      </c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86" t="s">
        <v>33</v>
      </c>
      <c r="C216" s="186" t="s">
        <v>141</v>
      </c>
      <c r="D216" s="186"/>
      <c r="E216" s="186" t="s">
        <v>52</v>
      </c>
      <c r="F216" s="186"/>
      <c r="G216" s="186" t="s">
        <v>142</v>
      </c>
      <c r="H216" s="186"/>
      <c r="I216" s="186"/>
      <c r="J216" s="186"/>
      <c r="K216" s="186" t="s">
        <v>29</v>
      </c>
      <c r="L216" s="186"/>
      <c r="M216" s="186" t="s">
        <v>62</v>
      </c>
      <c r="N216" s="186"/>
    </row>
    <row r="217" spans="1:14" ht="30" hidden="1" customHeight="1" x14ac:dyDescent="0.2">
      <c r="A217" s="96"/>
      <c r="B217" s="186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hidden="1" customHeight="1" x14ac:dyDescent="0.2">
      <c r="A218" s="97"/>
      <c r="B218" s="103" t="s">
        <v>91</v>
      </c>
      <c r="C218" s="48"/>
      <c r="D218" s="48"/>
      <c r="E218" s="82"/>
      <c r="F218" s="63">
        <f t="shared" ref="F218:F228" si="27">(C218+D218)</f>
        <v>0</v>
      </c>
      <c r="G218" s="48">
        <f>'PNC, Exon. &amp; no Exon.'!B245</f>
        <v>0</v>
      </c>
      <c r="H218" s="48">
        <f>'PNC, Exon. &amp; no Exon.'!C245</f>
        <v>0</v>
      </c>
      <c r="I218" s="82"/>
      <c r="J218" s="63">
        <f>(G218+H218)</f>
        <v>0</v>
      </c>
      <c r="K218" s="48">
        <f>J218-F218</f>
        <v>0</v>
      </c>
      <c r="L218" s="94" t="e">
        <f>K218/F218*100</f>
        <v>#DIV/0!</v>
      </c>
      <c r="M218" s="61" t="e">
        <f>(F218/$F$256*100)</f>
        <v>#DIV/0!</v>
      </c>
      <c r="N218" s="61" t="e">
        <f>(J218/$J$256*100)</f>
        <v>#DIV/0!</v>
      </c>
    </row>
    <row r="219" spans="1:14" ht="15.95" hidden="1" customHeight="1" x14ac:dyDescent="0.2">
      <c r="A219" s="98"/>
      <c r="B219" s="52" t="s">
        <v>86</v>
      </c>
      <c r="C219" s="48"/>
      <c r="D219" s="48"/>
      <c r="E219" s="82"/>
      <c r="F219" s="63">
        <f t="shared" si="27"/>
        <v>0</v>
      </c>
      <c r="G219" s="48">
        <f>'PNC, Exon. &amp; no Exon.'!B246</f>
        <v>0</v>
      </c>
      <c r="H219" s="48">
        <f>'PNC, Exon. &amp; no Exon.'!C246</f>
        <v>0</v>
      </c>
      <c r="I219" s="82"/>
      <c r="J219" s="63">
        <f t="shared" ref="J219:J254" si="28">(G219+H219)</f>
        <v>0</v>
      </c>
      <c r="K219" s="48">
        <f t="shared" ref="K219:K254" si="29">J219-F219</f>
        <v>0</v>
      </c>
      <c r="L219" s="94" t="e">
        <f t="shared" ref="L219:L254" si="30">K219/F219*100</f>
        <v>#DIV/0!</v>
      </c>
      <c r="M219" s="61" t="e">
        <f t="shared" ref="M219:M254" si="31">(F219/$F$256*100)</f>
        <v>#DIV/0!</v>
      </c>
      <c r="N219" s="61" t="e">
        <f t="shared" ref="N219:N254" si="32">(J219/$J$256*100)</f>
        <v>#DIV/0!</v>
      </c>
    </row>
    <row r="220" spans="1:14" ht="15.95" hidden="1" customHeight="1" x14ac:dyDescent="0.2">
      <c r="A220" s="98"/>
      <c r="B220" s="52" t="s">
        <v>101</v>
      </c>
      <c r="C220" s="48"/>
      <c r="D220" s="48"/>
      <c r="E220" s="82"/>
      <c r="F220" s="63">
        <f t="shared" si="27"/>
        <v>0</v>
      </c>
      <c r="G220" s="48">
        <f>'PNC, Exon. &amp; no Exon.'!B247</f>
        <v>0</v>
      </c>
      <c r="H220" s="48">
        <f>'PNC, Exon. &amp; no Exon.'!C247</f>
        <v>0</v>
      </c>
      <c r="I220" s="82"/>
      <c r="J220" s="63">
        <f t="shared" si="28"/>
        <v>0</v>
      </c>
      <c r="K220" s="48">
        <f t="shared" si="29"/>
        <v>0</v>
      </c>
      <c r="L220" s="94" t="e">
        <f t="shared" si="30"/>
        <v>#DIV/0!</v>
      </c>
      <c r="M220" s="61" t="e">
        <f t="shared" si="31"/>
        <v>#DIV/0!</v>
      </c>
      <c r="N220" s="61" t="e">
        <f t="shared" si="32"/>
        <v>#DIV/0!</v>
      </c>
    </row>
    <row r="221" spans="1:14" ht="15.95" hidden="1" customHeight="1" x14ac:dyDescent="0.2">
      <c r="A221" s="98"/>
      <c r="B221" s="52" t="s">
        <v>97</v>
      </c>
      <c r="C221" s="48"/>
      <c r="D221" s="48"/>
      <c r="E221" s="82"/>
      <c r="F221" s="63">
        <f t="shared" si="27"/>
        <v>0</v>
      </c>
      <c r="G221" s="48">
        <f>'PNC, Exon. &amp; no Exon.'!B248</f>
        <v>0</v>
      </c>
      <c r="H221" s="48">
        <f>'PNC, Exon. &amp; no Exon.'!C248</f>
        <v>0</v>
      </c>
      <c r="I221" s="82"/>
      <c r="J221" s="63">
        <f t="shared" si="28"/>
        <v>0</v>
      </c>
      <c r="K221" s="48">
        <f t="shared" si="29"/>
        <v>0</v>
      </c>
      <c r="L221" s="94" t="e">
        <f t="shared" si="30"/>
        <v>#DIV/0!</v>
      </c>
      <c r="M221" s="61" t="e">
        <f t="shared" si="31"/>
        <v>#DIV/0!</v>
      </c>
      <c r="N221" s="61" t="e">
        <f t="shared" si="32"/>
        <v>#DIV/0!</v>
      </c>
    </row>
    <row r="222" spans="1:14" ht="15.95" hidden="1" customHeight="1" x14ac:dyDescent="0.2">
      <c r="A222" s="98"/>
      <c r="B222" s="52" t="s">
        <v>92</v>
      </c>
      <c r="C222" s="48"/>
      <c r="D222" s="48"/>
      <c r="E222" s="82"/>
      <c r="F222" s="63">
        <f t="shared" si="27"/>
        <v>0</v>
      </c>
      <c r="G222" s="48">
        <f>'PNC, Exon. &amp; no Exon.'!B249</f>
        <v>0</v>
      </c>
      <c r="H222" s="48">
        <f>'PNC, Exon. &amp; no Exon.'!C249</f>
        <v>0</v>
      </c>
      <c r="I222" s="82"/>
      <c r="J222" s="63">
        <f t="shared" si="28"/>
        <v>0</v>
      </c>
      <c r="K222" s="48">
        <f t="shared" si="29"/>
        <v>0</v>
      </c>
      <c r="L222" s="94" t="e">
        <f t="shared" si="30"/>
        <v>#DIV/0!</v>
      </c>
      <c r="M222" s="61" t="e">
        <f t="shared" si="31"/>
        <v>#DIV/0!</v>
      </c>
      <c r="N222" s="61" t="e">
        <f t="shared" si="32"/>
        <v>#DIV/0!</v>
      </c>
    </row>
    <row r="223" spans="1:14" ht="15.95" hidden="1" customHeight="1" x14ac:dyDescent="0.2">
      <c r="A223" s="98"/>
      <c r="B223" s="52" t="s">
        <v>89</v>
      </c>
      <c r="C223" s="48"/>
      <c r="D223" s="48"/>
      <c r="E223" s="82"/>
      <c r="F223" s="63">
        <f t="shared" si="27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28"/>
        <v>0</v>
      </c>
      <c r="K223" s="48">
        <f t="shared" si="29"/>
        <v>0</v>
      </c>
      <c r="L223" s="94" t="e">
        <f t="shared" si="30"/>
        <v>#DIV/0!</v>
      </c>
      <c r="M223" s="61" t="e">
        <f t="shared" si="31"/>
        <v>#DIV/0!</v>
      </c>
      <c r="N223" s="61" t="e">
        <f t="shared" si="32"/>
        <v>#DIV/0!</v>
      </c>
    </row>
    <row r="224" spans="1:14" ht="15.95" hidden="1" customHeight="1" x14ac:dyDescent="0.2">
      <c r="A224" s="98"/>
      <c r="B224" s="52" t="s">
        <v>94</v>
      </c>
      <c r="C224" s="48"/>
      <c r="D224" s="48"/>
      <c r="E224" s="82"/>
      <c r="F224" s="63">
        <f t="shared" si="27"/>
        <v>0</v>
      </c>
      <c r="G224" s="48">
        <f>'PNC, Exon. &amp; no Exon.'!B251</f>
        <v>0</v>
      </c>
      <c r="H224" s="48">
        <f>'PNC, Exon. &amp; no Exon.'!C251</f>
        <v>0</v>
      </c>
      <c r="I224" s="82"/>
      <c r="J224" s="63">
        <f t="shared" si="28"/>
        <v>0</v>
      </c>
      <c r="K224" s="48">
        <f t="shared" si="29"/>
        <v>0</v>
      </c>
      <c r="L224" s="94" t="e">
        <f t="shared" si="30"/>
        <v>#DIV/0!</v>
      </c>
      <c r="M224" s="61" t="e">
        <f t="shared" si="31"/>
        <v>#DIV/0!</v>
      </c>
      <c r="N224" s="61" t="e">
        <f t="shared" si="32"/>
        <v>#DIV/0!</v>
      </c>
    </row>
    <row r="225" spans="1:14" ht="15.95" hidden="1" customHeight="1" x14ac:dyDescent="0.2">
      <c r="A225" s="98"/>
      <c r="B225" s="52" t="s">
        <v>90</v>
      </c>
      <c r="C225" s="48"/>
      <c r="D225" s="48"/>
      <c r="E225" s="82"/>
      <c r="F225" s="63">
        <f t="shared" si="27"/>
        <v>0</v>
      </c>
      <c r="G225" s="48">
        <f>'PNC, Exon. &amp; no Exon.'!B252</f>
        <v>0</v>
      </c>
      <c r="H225" s="48">
        <f>'PNC, Exon. &amp; no Exon.'!C252</f>
        <v>0</v>
      </c>
      <c r="I225" s="82"/>
      <c r="J225" s="63">
        <f t="shared" si="28"/>
        <v>0</v>
      </c>
      <c r="K225" s="48">
        <f t="shared" si="29"/>
        <v>0</v>
      </c>
      <c r="L225" s="94" t="e">
        <f t="shared" si="30"/>
        <v>#DIV/0!</v>
      </c>
      <c r="M225" s="61" t="e">
        <f t="shared" si="31"/>
        <v>#DIV/0!</v>
      </c>
      <c r="N225" s="61" t="e">
        <f t="shared" si="32"/>
        <v>#DIV/0!</v>
      </c>
    </row>
    <row r="226" spans="1:14" ht="15.95" hidden="1" customHeight="1" x14ac:dyDescent="0.2">
      <c r="A226" s="98"/>
      <c r="B226" s="52" t="s">
        <v>78</v>
      </c>
      <c r="C226" s="48"/>
      <c r="D226" s="48"/>
      <c r="E226" s="84"/>
      <c r="F226" s="63">
        <f t="shared" si="27"/>
        <v>0</v>
      </c>
      <c r="G226" s="48">
        <f>'PNC, Exon. &amp; no Exon.'!B253</f>
        <v>0</v>
      </c>
      <c r="H226" s="48">
        <f>'PNC, Exon. &amp; no Exon.'!C253</f>
        <v>0</v>
      </c>
      <c r="I226" s="82"/>
      <c r="J226" s="63">
        <f t="shared" si="28"/>
        <v>0</v>
      </c>
      <c r="K226" s="48">
        <f t="shared" si="29"/>
        <v>0</v>
      </c>
      <c r="L226" s="94" t="e">
        <f t="shared" si="30"/>
        <v>#DIV/0!</v>
      </c>
      <c r="M226" s="61" t="e">
        <f t="shared" si="31"/>
        <v>#DIV/0!</v>
      </c>
      <c r="N226" s="61" t="e">
        <f t="shared" si="32"/>
        <v>#DIV/0!</v>
      </c>
    </row>
    <row r="227" spans="1:14" ht="15.95" hidden="1" customHeight="1" x14ac:dyDescent="0.2">
      <c r="A227" s="98"/>
      <c r="B227" s="52" t="s">
        <v>96</v>
      </c>
      <c r="C227" s="48"/>
      <c r="D227" s="48"/>
      <c r="E227" s="84"/>
      <c r="F227" s="63">
        <f t="shared" si="27"/>
        <v>0</v>
      </c>
      <c r="G227" s="48">
        <f>'PNC, Exon. &amp; no Exon.'!B254</f>
        <v>0</v>
      </c>
      <c r="H227" s="48">
        <f>'PNC, Exon. &amp; no Exon.'!C254</f>
        <v>0</v>
      </c>
      <c r="I227" s="82"/>
      <c r="J227" s="63">
        <f t="shared" si="28"/>
        <v>0</v>
      </c>
      <c r="K227" s="48">
        <f t="shared" si="29"/>
        <v>0</v>
      </c>
      <c r="L227" s="94" t="e">
        <f t="shared" si="30"/>
        <v>#DIV/0!</v>
      </c>
      <c r="M227" s="61" t="e">
        <f t="shared" si="31"/>
        <v>#DIV/0!</v>
      </c>
      <c r="N227" s="61" t="e">
        <f t="shared" si="32"/>
        <v>#DIV/0!</v>
      </c>
    </row>
    <row r="228" spans="1:14" ht="15.95" hidden="1" customHeight="1" x14ac:dyDescent="0.2">
      <c r="A228" s="11"/>
      <c r="B228" s="52" t="s">
        <v>100</v>
      </c>
      <c r="C228" s="48"/>
      <c r="D228" s="48"/>
      <c r="E228" s="84"/>
      <c r="F228" s="63">
        <f t="shared" si="27"/>
        <v>0</v>
      </c>
      <c r="G228" s="48">
        <f>'PNC, Exon. &amp; no Exon.'!B255</f>
        <v>0</v>
      </c>
      <c r="H228" s="48">
        <f>'PNC, Exon. &amp; no Exon.'!C255</f>
        <v>0</v>
      </c>
      <c r="I228" s="82"/>
      <c r="J228" s="63">
        <f t="shared" si="28"/>
        <v>0</v>
      </c>
      <c r="K228" s="48">
        <f t="shared" si="29"/>
        <v>0</v>
      </c>
      <c r="L228" s="94" t="e">
        <f t="shared" si="30"/>
        <v>#DIV/0!</v>
      </c>
      <c r="M228" s="61" t="e">
        <f t="shared" si="31"/>
        <v>#DIV/0!</v>
      </c>
      <c r="N228" s="61" t="e">
        <f t="shared" si="32"/>
        <v>#DIV/0!</v>
      </c>
    </row>
    <row r="229" spans="1:14" ht="15.95" hidden="1" customHeight="1" x14ac:dyDescent="0.2">
      <c r="A229" s="11"/>
      <c r="B229" s="52" t="s">
        <v>83</v>
      </c>
      <c r="C229" s="48"/>
      <c r="D229" s="48"/>
      <c r="E229" s="84"/>
      <c r="F229" s="63">
        <f t="shared" ref="F229:F247" si="33">(C229+D229)</f>
        <v>0</v>
      </c>
      <c r="G229" s="48">
        <f>'PNC, Exon. &amp; no Exon.'!B256</f>
        <v>0</v>
      </c>
      <c r="H229" s="48">
        <f>'PNC, Exon. &amp; no Exon.'!C256</f>
        <v>0</v>
      </c>
      <c r="I229" s="82"/>
      <c r="J229" s="63">
        <f t="shared" si="28"/>
        <v>0</v>
      </c>
      <c r="K229" s="48">
        <f t="shared" si="29"/>
        <v>0</v>
      </c>
      <c r="L229" s="94" t="e">
        <f t="shared" si="30"/>
        <v>#DIV/0!</v>
      </c>
      <c r="M229" s="61" t="e">
        <f t="shared" si="31"/>
        <v>#DIV/0!</v>
      </c>
      <c r="N229" s="61" t="e">
        <f t="shared" si="32"/>
        <v>#DIV/0!</v>
      </c>
    </row>
    <row r="230" spans="1:14" ht="15.95" hidden="1" customHeight="1" x14ac:dyDescent="0.2">
      <c r="A230" s="11"/>
      <c r="B230" s="52" t="s">
        <v>85</v>
      </c>
      <c r="C230" s="48"/>
      <c r="D230" s="48"/>
      <c r="E230" s="82"/>
      <c r="F230" s="63">
        <f t="shared" si="33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28"/>
        <v>0</v>
      </c>
      <c r="K230" s="48">
        <f t="shared" si="29"/>
        <v>0</v>
      </c>
      <c r="L230" s="94" t="e">
        <f t="shared" si="30"/>
        <v>#DIV/0!</v>
      </c>
      <c r="M230" s="61" t="e">
        <f t="shared" si="31"/>
        <v>#DIV/0!</v>
      </c>
      <c r="N230" s="61" t="e">
        <f t="shared" si="32"/>
        <v>#DIV/0!</v>
      </c>
    </row>
    <row r="231" spans="1:14" ht="15.95" hidden="1" customHeight="1" x14ac:dyDescent="0.2">
      <c r="A231" s="11"/>
      <c r="B231" s="52" t="s">
        <v>81</v>
      </c>
      <c r="C231" s="48"/>
      <c r="D231" s="48"/>
      <c r="E231" s="84"/>
      <c r="F231" s="63">
        <f t="shared" si="33"/>
        <v>0</v>
      </c>
      <c r="G231" s="48">
        <f>'PNC, Exon. &amp; no Exon.'!B258</f>
        <v>0</v>
      </c>
      <c r="H231" s="48">
        <f>'PNC, Exon. &amp; no Exon.'!C258</f>
        <v>0</v>
      </c>
      <c r="I231" s="82"/>
      <c r="J231" s="63">
        <f t="shared" si="28"/>
        <v>0</v>
      </c>
      <c r="K231" s="48">
        <f t="shared" si="29"/>
        <v>0</v>
      </c>
      <c r="L231" s="94" t="e">
        <f t="shared" si="30"/>
        <v>#DIV/0!</v>
      </c>
      <c r="M231" s="61" t="e">
        <f t="shared" si="31"/>
        <v>#DIV/0!</v>
      </c>
      <c r="N231" s="61" t="e">
        <f t="shared" si="32"/>
        <v>#DIV/0!</v>
      </c>
    </row>
    <row r="232" spans="1:14" ht="15.95" hidden="1" customHeight="1" x14ac:dyDescent="0.2">
      <c r="A232" s="11"/>
      <c r="B232" s="52" t="s">
        <v>80</v>
      </c>
      <c r="C232" s="48"/>
      <c r="D232" s="48"/>
      <c r="E232" s="82"/>
      <c r="F232" s="63">
        <f t="shared" si="33"/>
        <v>0</v>
      </c>
      <c r="G232" s="48">
        <f>'PNC, Exon. &amp; no Exon.'!B259</f>
        <v>0</v>
      </c>
      <c r="H232" s="48">
        <f>'PNC, Exon. &amp; no Exon.'!C259</f>
        <v>0</v>
      </c>
      <c r="I232" s="82"/>
      <c r="J232" s="63">
        <f t="shared" si="28"/>
        <v>0</v>
      </c>
      <c r="K232" s="48">
        <f t="shared" si="29"/>
        <v>0</v>
      </c>
      <c r="L232" s="94" t="e">
        <f t="shared" si="30"/>
        <v>#DIV/0!</v>
      </c>
      <c r="M232" s="61" t="e">
        <f t="shared" si="31"/>
        <v>#DIV/0!</v>
      </c>
      <c r="N232" s="61" t="e">
        <f t="shared" si="32"/>
        <v>#DIV/0!</v>
      </c>
    </row>
    <row r="233" spans="1:14" ht="15.95" hidden="1" customHeight="1" x14ac:dyDescent="0.2">
      <c r="A233" s="11"/>
      <c r="B233" s="52" t="s">
        <v>109</v>
      </c>
      <c r="C233" s="48"/>
      <c r="D233" s="48"/>
      <c r="E233" s="82"/>
      <c r="F233" s="63">
        <f t="shared" si="33"/>
        <v>0</v>
      </c>
      <c r="G233" s="48">
        <f>'PNC, Exon. &amp; no Exon.'!B260</f>
        <v>0</v>
      </c>
      <c r="H233" s="48">
        <f>'PNC, Exon. &amp; no Exon.'!C260</f>
        <v>0</v>
      </c>
      <c r="I233" s="82"/>
      <c r="J233" s="63">
        <f t="shared" si="28"/>
        <v>0</v>
      </c>
      <c r="K233" s="48">
        <f t="shared" si="29"/>
        <v>0</v>
      </c>
      <c r="L233" s="94" t="e">
        <f t="shared" si="30"/>
        <v>#DIV/0!</v>
      </c>
      <c r="M233" s="61" t="e">
        <f t="shared" si="31"/>
        <v>#DIV/0!</v>
      </c>
      <c r="N233" s="61" t="e">
        <f t="shared" si="32"/>
        <v>#DIV/0!</v>
      </c>
    </row>
    <row r="234" spans="1:14" ht="15.95" hidden="1" customHeight="1" x14ac:dyDescent="0.2">
      <c r="A234" s="11"/>
      <c r="B234" s="52" t="s">
        <v>79</v>
      </c>
      <c r="C234" s="48"/>
      <c r="D234" s="48"/>
      <c r="E234" s="82"/>
      <c r="F234" s="63">
        <f t="shared" si="33"/>
        <v>0</v>
      </c>
      <c r="G234" s="48">
        <f>'PNC, Exon. &amp; no Exon.'!B261</f>
        <v>0</v>
      </c>
      <c r="H234" s="48">
        <f>'PNC, Exon. &amp; no Exon.'!C261</f>
        <v>0</v>
      </c>
      <c r="I234" s="82"/>
      <c r="J234" s="63">
        <f t="shared" si="28"/>
        <v>0</v>
      </c>
      <c r="K234" s="48">
        <f t="shared" si="29"/>
        <v>0</v>
      </c>
      <c r="L234" s="94" t="e">
        <f t="shared" si="30"/>
        <v>#DIV/0!</v>
      </c>
      <c r="M234" s="61" t="e">
        <f t="shared" si="31"/>
        <v>#DIV/0!</v>
      </c>
      <c r="N234" s="61" t="e">
        <f t="shared" si="32"/>
        <v>#DIV/0!</v>
      </c>
    </row>
    <row r="235" spans="1:14" ht="15.95" hidden="1" customHeight="1" x14ac:dyDescent="0.2">
      <c r="A235" s="11"/>
      <c r="B235" s="52" t="s">
        <v>84</v>
      </c>
      <c r="C235" s="48"/>
      <c r="D235" s="48"/>
      <c r="E235" s="82"/>
      <c r="F235" s="63">
        <f t="shared" si="33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28"/>
        <v>0</v>
      </c>
      <c r="K235" s="48">
        <f t="shared" si="29"/>
        <v>0</v>
      </c>
      <c r="L235" s="94" t="e">
        <f t="shared" si="30"/>
        <v>#DIV/0!</v>
      </c>
      <c r="M235" s="61" t="e">
        <f t="shared" si="31"/>
        <v>#DIV/0!</v>
      </c>
      <c r="N235" s="61" t="e">
        <f t="shared" si="32"/>
        <v>#DIV/0!</v>
      </c>
    </row>
    <row r="236" spans="1:14" ht="15.95" hidden="1" customHeight="1" x14ac:dyDescent="0.2">
      <c r="A236" s="11"/>
      <c r="B236" s="52" t="s">
        <v>102</v>
      </c>
      <c r="C236" s="48"/>
      <c r="D236" s="48"/>
      <c r="E236" s="82"/>
      <c r="F236" s="63">
        <f t="shared" si="33"/>
        <v>0</v>
      </c>
      <c r="G236" s="48">
        <f>'PNC, Exon. &amp; no Exon.'!B263</f>
        <v>0</v>
      </c>
      <c r="H236" s="48">
        <f>'PNC, Exon. &amp; no Exon.'!C263</f>
        <v>0</v>
      </c>
      <c r="I236" s="82"/>
      <c r="J236" s="63">
        <f t="shared" si="28"/>
        <v>0</v>
      </c>
      <c r="K236" s="48">
        <f t="shared" si="29"/>
        <v>0</v>
      </c>
      <c r="L236" s="94" t="e">
        <f t="shared" si="30"/>
        <v>#DIV/0!</v>
      </c>
      <c r="M236" s="61" t="e">
        <f t="shared" si="31"/>
        <v>#DIV/0!</v>
      </c>
      <c r="N236" s="61" t="e">
        <f t="shared" si="32"/>
        <v>#DIV/0!</v>
      </c>
    </row>
    <row r="237" spans="1:14" ht="15.95" hidden="1" customHeight="1" x14ac:dyDescent="0.2">
      <c r="A237" s="11"/>
      <c r="B237" s="52" t="s">
        <v>93</v>
      </c>
      <c r="C237" s="48"/>
      <c r="D237" s="48"/>
      <c r="E237" s="84"/>
      <c r="F237" s="63">
        <f t="shared" si="33"/>
        <v>0</v>
      </c>
      <c r="G237" s="48">
        <f>'PNC, Exon. &amp; no Exon.'!B264</f>
        <v>0</v>
      </c>
      <c r="H237" s="48">
        <f>'PNC, Exon. &amp; no Exon.'!C264</f>
        <v>0</v>
      </c>
      <c r="I237" s="82"/>
      <c r="J237" s="63">
        <f t="shared" si="28"/>
        <v>0</v>
      </c>
      <c r="K237" s="48">
        <f t="shared" si="29"/>
        <v>0</v>
      </c>
      <c r="L237" s="94" t="e">
        <f t="shared" si="30"/>
        <v>#DIV/0!</v>
      </c>
      <c r="M237" s="61" t="e">
        <f t="shared" si="31"/>
        <v>#DIV/0!</v>
      </c>
      <c r="N237" s="61" t="e">
        <f t="shared" si="32"/>
        <v>#DIV/0!</v>
      </c>
    </row>
    <row r="238" spans="1:14" ht="15.95" hidden="1" customHeight="1" x14ac:dyDescent="0.2">
      <c r="A238" s="11"/>
      <c r="B238" s="52" t="s">
        <v>103</v>
      </c>
      <c r="C238" s="48"/>
      <c r="D238" s="48"/>
      <c r="E238" s="84"/>
      <c r="F238" s="63">
        <f t="shared" si="33"/>
        <v>0</v>
      </c>
      <c r="G238" s="48">
        <f>'PNC, Exon. &amp; no Exon.'!B265</f>
        <v>0</v>
      </c>
      <c r="H238" s="48">
        <f>'PNC, Exon. &amp; no Exon.'!C265</f>
        <v>0</v>
      </c>
      <c r="I238" s="82"/>
      <c r="J238" s="63">
        <f t="shared" si="28"/>
        <v>0</v>
      </c>
      <c r="K238" s="48">
        <f t="shared" si="29"/>
        <v>0</v>
      </c>
      <c r="L238" s="94" t="e">
        <f t="shared" si="30"/>
        <v>#DIV/0!</v>
      </c>
      <c r="M238" s="61" t="e">
        <f t="shared" si="31"/>
        <v>#DIV/0!</v>
      </c>
      <c r="N238" s="61" t="e">
        <f t="shared" si="32"/>
        <v>#DIV/0!</v>
      </c>
    </row>
    <row r="239" spans="1:14" ht="15.95" hidden="1" customHeight="1" x14ac:dyDescent="0.2">
      <c r="A239" s="11"/>
      <c r="B239" s="51" t="s">
        <v>117</v>
      </c>
      <c r="C239" s="48"/>
      <c r="D239" s="48"/>
      <c r="E239" s="84"/>
      <c r="F239" s="63">
        <f t="shared" si="33"/>
        <v>0</v>
      </c>
      <c r="G239" s="48">
        <f>'PNC, Exon. &amp; no Exon.'!B266</f>
        <v>0</v>
      </c>
      <c r="H239" s="48">
        <f>'PNC, Exon. &amp; no Exon.'!C266</f>
        <v>0</v>
      </c>
      <c r="I239" s="82"/>
      <c r="J239" s="63">
        <f t="shared" si="28"/>
        <v>0</v>
      </c>
      <c r="K239" s="48">
        <f t="shared" si="29"/>
        <v>0</v>
      </c>
      <c r="L239" s="94" t="e">
        <f t="shared" si="30"/>
        <v>#DIV/0!</v>
      </c>
      <c r="M239" s="61" t="e">
        <f t="shared" si="31"/>
        <v>#DIV/0!</v>
      </c>
      <c r="N239" s="61" t="e">
        <f t="shared" si="32"/>
        <v>#DIV/0!</v>
      </c>
    </row>
    <row r="240" spans="1:14" ht="15.95" hidden="1" customHeight="1" x14ac:dyDescent="0.2">
      <c r="A240" s="11"/>
      <c r="B240" s="52" t="s">
        <v>108</v>
      </c>
      <c r="C240" s="48"/>
      <c r="D240" s="48"/>
      <c r="E240" s="82"/>
      <c r="F240" s="63">
        <f t="shared" si="33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28"/>
        <v>0</v>
      </c>
      <c r="K240" s="48">
        <f t="shared" si="29"/>
        <v>0</v>
      </c>
      <c r="L240" s="94" t="e">
        <f t="shared" si="30"/>
        <v>#DIV/0!</v>
      </c>
      <c r="M240" s="61" t="e">
        <f t="shared" si="31"/>
        <v>#DIV/0!</v>
      </c>
      <c r="N240" s="61" t="e">
        <f t="shared" si="32"/>
        <v>#DIV/0!</v>
      </c>
    </row>
    <row r="241" spans="1:14" ht="15.95" hidden="1" customHeight="1" x14ac:dyDescent="0.2">
      <c r="A241" s="11"/>
      <c r="B241" s="52" t="s">
        <v>82</v>
      </c>
      <c r="C241" s="48"/>
      <c r="D241" s="48"/>
      <c r="E241" s="84"/>
      <c r="F241" s="63">
        <f t="shared" si="33"/>
        <v>0</v>
      </c>
      <c r="G241" s="48">
        <f>'PNC, Exon. &amp; no Exon.'!B268</f>
        <v>0</v>
      </c>
      <c r="H241" s="48">
        <f>'PNC, Exon. &amp; no Exon.'!C268</f>
        <v>0</v>
      </c>
      <c r="I241" s="82"/>
      <c r="J241" s="63">
        <f t="shared" si="28"/>
        <v>0</v>
      </c>
      <c r="K241" s="48">
        <f t="shared" si="29"/>
        <v>0</v>
      </c>
      <c r="L241" s="94" t="e">
        <f t="shared" si="30"/>
        <v>#DIV/0!</v>
      </c>
      <c r="M241" s="61" t="e">
        <f t="shared" si="31"/>
        <v>#DIV/0!</v>
      </c>
      <c r="N241" s="61" t="e">
        <f t="shared" si="32"/>
        <v>#DIV/0!</v>
      </c>
    </row>
    <row r="242" spans="1:14" ht="15.95" hidden="1" customHeight="1" x14ac:dyDescent="0.2">
      <c r="A242" s="11"/>
      <c r="B242" s="52" t="s">
        <v>106</v>
      </c>
      <c r="C242" s="48"/>
      <c r="D242" s="48"/>
      <c r="E242" s="82"/>
      <c r="F242" s="63">
        <f t="shared" si="33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28"/>
        <v>0</v>
      </c>
      <c r="K242" s="48">
        <f t="shared" si="29"/>
        <v>0</v>
      </c>
      <c r="L242" s="94" t="e">
        <f t="shared" si="30"/>
        <v>#DIV/0!</v>
      </c>
      <c r="M242" s="61" t="e">
        <f t="shared" si="31"/>
        <v>#DIV/0!</v>
      </c>
      <c r="N242" s="61" t="e">
        <f t="shared" si="32"/>
        <v>#DIV/0!</v>
      </c>
    </row>
    <row r="243" spans="1:14" ht="15.95" hidden="1" customHeight="1" x14ac:dyDescent="0.2">
      <c r="A243" s="11"/>
      <c r="B243" s="52" t="s">
        <v>116</v>
      </c>
      <c r="C243" s="48"/>
      <c r="D243" s="48"/>
      <c r="E243" s="82"/>
      <c r="F243" s="63">
        <f t="shared" si="33"/>
        <v>0</v>
      </c>
      <c r="G243" s="48">
        <f>'PNC, Exon. &amp; no Exon.'!B270</f>
        <v>0</v>
      </c>
      <c r="H243" s="48">
        <f>'PNC, Exon. &amp; no Exon.'!C270</f>
        <v>0</v>
      </c>
      <c r="I243" s="82"/>
      <c r="J243" s="63">
        <f t="shared" si="28"/>
        <v>0</v>
      </c>
      <c r="K243" s="48">
        <f t="shared" si="29"/>
        <v>0</v>
      </c>
      <c r="L243" s="94" t="e">
        <f t="shared" si="30"/>
        <v>#DIV/0!</v>
      </c>
      <c r="M243" s="61" t="e">
        <f t="shared" si="31"/>
        <v>#DIV/0!</v>
      </c>
      <c r="N243" s="61" t="e">
        <f t="shared" si="32"/>
        <v>#DIV/0!</v>
      </c>
    </row>
    <row r="244" spans="1:14" ht="15.95" hidden="1" customHeight="1" x14ac:dyDescent="0.2">
      <c r="A244" s="11"/>
      <c r="B244" s="52" t="s">
        <v>118</v>
      </c>
      <c r="C244" s="48"/>
      <c r="D244" s="48"/>
      <c r="E244" s="82"/>
      <c r="F244" s="63">
        <f t="shared" si="33"/>
        <v>0</v>
      </c>
      <c r="G244" s="48">
        <f>'PNC, Exon. &amp; no Exon.'!B271</f>
        <v>0</v>
      </c>
      <c r="H244" s="48">
        <f>'PNC, Exon. &amp; no Exon.'!C271</f>
        <v>0</v>
      </c>
      <c r="I244" s="82"/>
      <c r="J244" s="63">
        <f t="shared" si="28"/>
        <v>0</v>
      </c>
      <c r="K244" s="48">
        <f t="shared" si="29"/>
        <v>0</v>
      </c>
      <c r="L244" s="94" t="e">
        <f t="shared" si="30"/>
        <v>#DIV/0!</v>
      </c>
      <c r="M244" s="61" t="e">
        <f t="shared" si="31"/>
        <v>#DIV/0!</v>
      </c>
      <c r="N244" s="61" t="e">
        <f t="shared" si="32"/>
        <v>#DIV/0!</v>
      </c>
    </row>
    <row r="245" spans="1:14" ht="15.95" hidden="1" customHeight="1" x14ac:dyDescent="0.2">
      <c r="A245" s="11"/>
      <c r="B245" s="52" t="s">
        <v>121</v>
      </c>
      <c r="C245" s="48"/>
      <c r="D245" s="48"/>
      <c r="E245" s="82"/>
      <c r="F245" s="63">
        <f t="shared" si="33"/>
        <v>0</v>
      </c>
      <c r="G245" s="48">
        <f>'PNC, Exon. &amp; no Exon.'!B272</f>
        <v>0</v>
      </c>
      <c r="H245" s="48">
        <f>'PNC, Exon. &amp; no Exon.'!C272</f>
        <v>0</v>
      </c>
      <c r="I245" s="82"/>
      <c r="J245" s="63">
        <f t="shared" si="28"/>
        <v>0</v>
      </c>
      <c r="K245" s="48">
        <f t="shared" si="29"/>
        <v>0</v>
      </c>
      <c r="L245" s="94" t="e">
        <f t="shared" si="30"/>
        <v>#DIV/0!</v>
      </c>
      <c r="M245" s="61" t="e">
        <f t="shared" si="31"/>
        <v>#DIV/0!</v>
      </c>
      <c r="N245" s="61" t="e">
        <f t="shared" si="32"/>
        <v>#DIV/0!</v>
      </c>
    </row>
    <row r="246" spans="1:14" ht="15.95" hidden="1" customHeight="1" x14ac:dyDescent="0.2">
      <c r="A246" s="11"/>
      <c r="B246" s="52" t="s">
        <v>99</v>
      </c>
      <c r="C246" s="48"/>
      <c r="D246" s="48"/>
      <c r="E246" s="82"/>
      <c r="F246" s="63">
        <f t="shared" si="33"/>
        <v>0</v>
      </c>
      <c r="G246" s="48">
        <f>'PNC, Exon. &amp; no Exon.'!B273</f>
        <v>0</v>
      </c>
      <c r="H246" s="48">
        <f>'PNC, Exon. &amp; no Exon.'!C273</f>
        <v>0</v>
      </c>
      <c r="I246" s="82"/>
      <c r="J246" s="63">
        <f t="shared" si="28"/>
        <v>0</v>
      </c>
      <c r="K246" s="48">
        <f t="shared" si="29"/>
        <v>0</v>
      </c>
      <c r="L246" s="94" t="e">
        <f t="shared" si="30"/>
        <v>#DIV/0!</v>
      </c>
      <c r="M246" s="61" t="e">
        <f t="shared" si="31"/>
        <v>#DIV/0!</v>
      </c>
      <c r="N246" s="61" t="e">
        <f t="shared" si="32"/>
        <v>#DIV/0!</v>
      </c>
    </row>
    <row r="247" spans="1:14" ht="15.95" hidden="1" customHeight="1" x14ac:dyDescent="0.2">
      <c r="A247" s="11"/>
      <c r="B247" s="52" t="s">
        <v>104</v>
      </c>
      <c r="C247" s="48"/>
      <c r="D247" s="48"/>
      <c r="E247" s="82"/>
      <c r="F247" s="63">
        <f t="shared" si="33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28"/>
        <v>0</v>
      </c>
      <c r="K247" s="48">
        <f t="shared" si="29"/>
        <v>0</v>
      </c>
      <c r="L247" s="94" t="e">
        <f t="shared" si="30"/>
        <v>#DIV/0!</v>
      </c>
      <c r="M247" s="61" t="e">
        <f t="shared" si="31"/>
        <v>#DIV/0!</v>
      </c>
      <c r="N247" s="61" t="e">
        <f t="shared" si="32"/>
        <v>#DIV/0!</v>
      </c>
    </row>
    <row r="248" spans="1:14" ht="15.95" hidden="1" customHeight="1" x14ac:dyDescent="0.2">
      <c r="A248" s="11"/>
      <c r="B248" s="51" t="s">
        <v>111</v>
      </c>
      <c r="C248" s="48"/>
      <c r="D248" s="48"/>
      <c r="E248" s="82"/>
      <c r="F248" s="63">
        <f t="shared" ref="F248:F254" si="34">(C248+D248)</f>
        <v>0</v>
      </c>
      <c r="G248" s="48">
        <f>'PNC, Exon. &amp; no Exon.'!B275</f>
        <v>0</v>
      </c>
      <c r="H248" s="48">
        <f>'PNC, Exon. &amp; no Exon.'!C275</f>
        <v>0</v>
      </c>
      <c r="I248" s="82"/>
      <c r="J248" s="63">
        <f t="shared" si="28"/>
        <v>0</v>
      </c>
      <c r="K248" s="48">
        <f t="shared" si="29"/>
        <v>0</v>
      </c>
      <c r="L248" s="94" t="e">
        <f t="shared" si="30"/>
        <v>#DIV/0!</v>
      </c>
      <c r="M248" s="61" t="e">
        <f t="shared" si="31"/>
        <v>#DIV/0!</v>
      </c>
      <c r="N248" s="61" t="e">
        <f t="shared" si="32"/>
        <v>#DIV/0!</v>
      </c>
    </row>
    <row r="249" spans="1:14" ht="15.95" hidden="1" customHeight="1" x14ac:dyDescent="0.2">
      <c r="A249" s="11"/>
      <c r="B249" s="52" t="s">
        <v>119</v>
      </c>
      <c r="C249" s="48"/>
      <c r="D249" s="48"/>
      <c r="E249" s="84"/>
      <c r="F249" s="63">
        <f t="shared" si="34"/>
        <v>0</v>
      </c>
      <c r="G249" s="48">
        <f>'PNC, Exon. &amp; no Exon.'!B276</f>
        <v>0</v>
      </c>
      <c r="H249" s="48">
        <f>'PNC, Exon. &amp; no Exon.'!C276</f>
        <v>0</v>
      </c>
      <c r="I249" s="82"/>
      <c r="J249" s="63">
        <f t="shared" si="28"/>
        <v>0</v>
      </c>
      <c r="K249" s="48">
        <f t="shared" si="29"/>
        <v>0</v>
      </c>
      <c r="L249" s="94" t="e">
        <f t="shared" si="30"/>
        <v>#DIV/0!</v>
      </c>
      <c r="M249" s="61" t="e">
        <f t="shared" si="31"/>
        <v>#DIV/0!</v>
      </c>
      <c r="N249" s="61" t="e">
        <f t="shared" si="32"/>
        <v>#DIV/0!</v>
      </c>
    </row>
    <row r="250" spans="1:14" ht="15.95" hidden="1" customHeight="1" x14ac:dyDescent="0.2">
      <c r="A250" s="11"/>
      <c r="B250" s="52" t="s">
        <v>120</v>
      </c>
      <c r="C250" s="48"/>
      <c r="D250" s="48"/>
      <c r="E250" s="84"/>
      <c r="F250" s="63">
        <f t="shared" si="34"/>
        <v>0</v>
      </c>
      <c r="G250" s="48">
        <f>'PNC, Exon. &amp; no Exon.'!B277</f>
        <v>0</v>
      </c>
      <c r="H250" s="48">
        <f>'PNC, Exon. &amp; no Exon.'!C277</f>
        <v>0</v>
      </c>
      <c r="I250" s="82"/>
      <c r="J250" s="63">
        <f t="shared" si="28"/>
        <v>0</v>
      </c>
      <c r="K250" s="48">
        <f t="shared" si="29"/>
        <v>0</v>
      </c>
      <c r="L250" s="94" t="e">
        <f t="shared" si="30"/>
        <v>#DIV/0!</v>
      </c>
      <c r="M250" s="61" t="e">
        <f t="shared" si="31"/>
        <v>#DIV/0!</v>
      </c>
      <c r="N250" s="61" t="e">
        <f t="shared" si="32"/>
        <v>#DIV/0!</v>
      </c>
    </row>
    <row r="251" spans="1:14" ht="15.95" hidden="1" customHeight="1" x14ac:dyDescent="0.2">
      <c r="A251" s="11"/>
      <c r="B251" s="52" t="s">
        <v>122</v>
      </c>
      <c r="C251" s="48"/>
      <c r="D251" s="48"/>
      <c r="E251" s="84"/>
      <c r="F251" s="63">
        <f t="shared" si="34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28"/>
        <v>0</v>
      </c>
      <c r="K251" s="48">
        <f t="shared" si="29"/>
        <v>0</v>
      </c>
      <c r="L251" s="94" t="e">
        <f t="shared" si="30"/>
        <v>#DIV/0!</v>
      </c>
      <c r="M251" s="61" t="e">
        <f t="shared" si="31"/>
        <v>#DIV/0!</v>
      </c>
      <c r="N251" s="61" t="e">
        <f t="shared" si="32"/>
        <v>#DIV/0!</v>
      </c>
    </row>
    <row r="252" spans="1:14" ht="15.95" hidden="1" customHeight="1" x14ac:dyDescent="0.2">
      <c r="A252" s="11"/>
      <c r="B252" s="52" t="s">
        <v>88</v>
      </c>
      <c r="C252" s="48"/>
      <c r="D252" s="48"/>
      <c r="E252" s="84"/>
      <c r="F252" s="63">
        <f t="shared" si="34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28"/>
        <v>0</v>
      </c>
      <c r="K252" s="48">
        <f t="shared" si="29"/>
        <v>0</v>
      </c>
      <c r="L252" s="94" t="e">
        <f t="shared" si="30"/>
        <v>#DIV/0!</v>
      </c>
      <c r="M252" s="61" t="e">
        <f t="shared" si="31"/>
        <v>#DIV/0!</v>
      </c>
      <c r="N252" s="61" t="e">
        <f t="shared" si="32"/>
        <v>#DIV/0!</v>
      </c>
    </row>
    <row r="253" spans="1:14" ht="15.95" hidden="1" customHeight="1" x14ac:dyDescent="0.2">
      <c r="A253" s="11"/>
      <c r="B253" s="52" t="s">
        <v>107</v>
      </c>
      <c r="C253" s="48"/>
      <c r="D253" s="48"/>
      <c r="E253" s="84"/>
      <c r="F253" s="63">
        <f t="shared" si="34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28"/>
        <v>0</v>
      </c>
      <c r="K253" s="48">
        <f t="shared" si="29"/>
        <v>0</v>
      </c>
      <c r="L253" s="94" t="e">
        <f t="shared" si="30"/>
        <v>#DIV/0!</v>
      </c>
      <c r="M253" s="61" t="e">
        <f t="shared" si="31"/>
        <v>#DIV/0!</v>
      </c>
      <c r="N253" s="61" t="e">
        <f t="shared" si="32"/>
        <v>#DIV/0!</v>
      </c>
    </row>
    <row r="254" spans="1:14" ht="15.95" hidden="1" customHeight="1" x14ac:dyDescent="0.2">
      <c r="A254" s="11"/>
      <c r="B254" s="52" t="s">
        <v>105</v>
      </c>
      <c r="C254" s="48"/>
      <c r="D254" s="48"/>
      <c r="E254" s="84"/>
      <c r="F254" s="63">
        <f t="shared" si="34"/>
        <v>0</v>
      </c>
      <c r="G254" s="48">
        <f>'PNC, Exon. &amp; no Exon.'!B281</f>
        <v>0</v>
      </c>
      <c r="H254" s="48">
        <f>'PNC, Exon. &amp; no Exon.'!C281</f>
        <v>0</v>
      </c>
      <c r="I254" s="82"/>
      <c r="J254" s="63">
        <f t="shared" si="28"/>
        <v>0</v>
      </c>
      <c r="K254" s="48">
        <f t="shared" si="29"/>
        <v>0</v>
      </c>
      <c r="L254" s="94" t="e">
        <f t="shared" si="30"/>
        <v>#DIV/0!</v>
      </c>
      <c r="M254" s="61" t="e">
        <f t="shared" si="31"/>
        <v>#DIV/0!</v>
      </c>
      <c r="N254" s="61" t="e">
        <f t="shared" si="32"/>
        <v>#DIV/0!</v>
      </c>
    </row>
    <row r="255" spans="1:14" ht="15.95" hidden="1" customHeight="1" x14ac:dyDescent="0.2">
      <c r="A255" s="11"/>
      <c r="B255" s="52" t="s">
        <v>112</v>
      </c>
      <c r="C255" s="48"/>
      <c r="D255" s="48"/>
      <c r="E255" s="84"/>
      <c r="F255" s="63">
        <f>(C255+D255)</f>
        <v>0</v>
      </c>
      <c r="G255" s="48">
        <f>'PNC, Exon. &amp; no Exon.'!B282</f>
        <v>0</v>
      </c>
      <c r="H255" s="48">
        <f>'PNC, Exon. &amp; no Exon.'!C282</f>
        <v>0</v>
      </c>
      <c r="I255" s="82"/>
      <c r="J255" s="63">
        <f>(G255+H255)</f>
        <v>0</v>
      </c>
      <c r="K255" s="48">
        <f>J255-F255</f>
        <v>0</v>
      </c>
      <c r="L255" s="94" t="e">
        <f>K255/F255*100</f>
        <v>#DIV/0!</v>
      </c>
      <c r="M255" s="61" t="e">
        <f>(F255/$F$256*100)</f>
        <v>#DIV/0!</v>
      </c>
      <c r="N255" s="61" t="e">
        <f>(J255/$J$256*100)</f>
        <v>#DIV/0!</v>
      </c>
    </row>
    <row r="256" spans="1:14" ht="19.5" hidden="1" customHeight="1" x14ac:dyDescent="0.2">
      <c r="A256" s="8"/>
      <c r="B256" s="55" t="s">
        <v>21</v>
      </c>
      <c r="C256" s="66">
        <f>SUM(C218:C255)</f>
        <v>0</v>
      </c>
      <c r="D256" s="66">
        <f>SUM(D218:D255)</f>
        <v>0</v>
      </c>
      <c r="E256" s="66"/>
      <c r="F256" s="66">
        <f>SUM(F218:F255)</f>
        <v>0</v>
      </c>
      <c r="G256" s="66">
        <f>SUM(G218:G255)</f>
        <v>0</v>
      </c>
      <c r="H256" s="66">
        <f>SUM(H218:H255)</f>
        <v>0</v>
      </c>
      <c r="I256" s="66"/>
      <c r="J256" s="66">
        <f>SUM(J218:J255)</f>
        <v>0</v>
      </c>
      <c r="K256" s="66">
        <f>J256-F256</f>
        <v>0</v>
      </c>
      <c r="L256" s="95" t="e">
        <f>K256/F256*100</f>
        <v>#DIV/0!</v>
      </c>
      <c r="M256" s="67" t="e">
        <f>SUM(M218:M255)</f>
        <v>#DIV/0!</v>
      </c>
      <c r="N256" s="67" t="e">
        <f>SUM(N218:N255)</f>
        <v>#DIV/0!</v>
      </c>
    </row>
    <row r="257" spans="1:14" hidden="1" x14ac:dyDescent="0.2">
      <c r="B257" s="81" t="s">
        <v>98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2" t="s">
        <v>42</v>
      </c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</row>
    <row r="264" spans="1:14" hidden="1" x14ac:dyDescent="0.2">
      <c r="A264" s="183" t="s">
        <v>59</v>
      </c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</row>
    <row r="265" spans="1:14" hidden="1" x14ac:dyDescent="0.2">
      <c r="A265" s="185" t="s">
        <v>133</v>
      </c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</row>
    <row r="266" spans="1:14" hidden="1" x14ac:dyDescent="0.2">
      <c r="A266" s="183" t="s">
        <v>115</v>
      </c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86" t="s">
        <v>33</v>
      </c>
      <c r="C268" s="186" t="s">
        <v>141</v>
      </c>
      <c r="D268" s="186"/>
      <c r="E268" s="186" t="s">
        <v>52</v>
      </c>
      <c r="F268" s="186"/>
      <c r="G268" s="186" t="s">
        <v>142</v>
      </c>
      <c r="H268" s="186"/>
      <c r="I268" s="186"/>
      <c r="J268" s="186"/>
      <c r="K268" s="186" t="s">
        <v>29</v>
      </c>
      <c r="L268" s="186"/>
      <c r="M268" s="186" t="s">
        <v>62</v>
      </c>
      <c r="N268" s="186"/>
    </row>
    <row r="269" spans="1:14" ht="33" hidden="1" customHeight="1" x14ac:dyDescent="0.2">
      <c r="A269" s="96"/>
      <c r="B269" s="186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hidden="1" customHeight="1" x14ac:dyDescent="0.2">
      <c r="A270" s="97"/>
      <c r="B270" s="103" t="s">
        <v>91</v>
      </c>
      <c r="C270" s="48"/>
      <c r="D270" s="48"/>
      <c r="E270" s="82"/>
      <c r="F270" s="63">
        <f t="shared" ref="F270:F299" si="35">(C270+D270)</f>
        <v>0</v>
      </c>
      <c r="G270" s="48">
        <f>'PNC, Exon. &amp; no Exon.'!B303</f>
        <v>0</v>
      </c>
      <c r="H270" s="48">
        <f>'PNC, Exon. &amp; no Exon.'!C303</f>
        <v>0</v>
      </c>
      <c r="I270" s="82"/>
      <c r="J270" s="63">
        <f>(G270+H270)</f>
        <v>0</v>
      </c>
      <c r="K270" s="48">
        <f>J270-F270</f>
        <v>0</v>
      </c>
      <c r="L270" s="94" t="e">
        <f>K270/F270*100</f>
        <v>#DIV/0!</v>
      </c>
      <c r="M270" s="61" t="e">
        <f>(F270/$F$308*100)</f>
        <v>#DIV/0!</v>
      </c>
      <c r="N270" s="61" t="e">
        <f>(J270/$J$308*100)</f>
        <v>#DIV/0!</v>
      </c>
    </row>
    <row r="271" spans="1:14" ht="15.95" hidden="1" customHeight="1" x14ac:dyDescent="0.2">
      <c r="A271" s="98"/>
      <c r="B271" s="52" t="s">
        <v>86</v>
      </c>
      <c r="C271" s="48"/>
      <c r="D271" s="48"/>
      <c r="E271" s="82"/>
      <c r="F271" s="63">
        <f t="shared" si="35"/>
        <v>0</v>
      </c>
      <c r="G271" s="48">
        <f>'PNC, Exon. &amp; no Exon.'!B304</f>
        <v>0</v>
      </c>
      <c r="H271" s="48">
        <f>'PNC, Exon. &amp; no Exon.'!C304</f>
        <v>0</v>
      </c>
      <c r="I271" s="82"/>
      <c r="J271" s="63">
        <f t="shared" ref="J271:J306" si="36">(G271+H271)</f>
        <v>0</v>
      </c>
      <c r="K271" s="48">
        <f t="shared" ref="K271:K306" si="37">J271-F271</f>
        <v>0</v>
      </c>
      <c r="L271" s="94" t="e">
        <f t="shared" ref="L271:L307" si="38">K271/F271*100</f>
        <v>#DIV/0!</v>
      </c>
      <c r="M271" s="61" t="e">
        <f t="shared" ref="M271:M306" si="39">(F271/$F$308*100)</f>
        <v>#DIV/0!</v>
      </c>
      <c r="N271" s="61" t="e">
        <f t="shared" ref="N271:N306" si="40">(J271/$J$308*100)</f>
        <v>#DIV/0!</v>
      </c>
    </row>
    <row r="272" spans="1:14" ht="15.95" hidden="1" customHeight="1" x14ac:dyDescent="0.2">
      <c r="A272" s="98"/>
      <c r="B272" s="52" t="s">
        <v>101</v>
      </c>
      <c r="C272" s="48"/>
      <c r="D272" s="48"/>
      <c r="E272" s="82"/>
      <c r="F272" s="63">
        <f t="shared" si="35"/>
        <v>0</v>
      </c>
      <c r="G272" s="48">
        <f>'PNC, Exon. &amp; no Exon.'!B305</f>
        <v>0</v>
      </c>
      <c r="H272" s="48">
        <f>'PNC, Exon. &amp; no Exon.'!C305</f>
        <v>0</v>
      </c>
      <c r="I272" s="82"/>
      <c r="J272" s="63">
        <f t="shared" si="36"/>
        <v>0</v>
      </c>
      <c r="K272" s="48">
        <f t="shared" si="37"/>
        <v>0</v>
      </c>
      <c r="L272" s="94" t="e">
        <f t="shared" si="38"/>
        <v>#DIV/0!</v>
      </c>
      <c r="M272" s="61" t="e">
        <f t="shared" si="39"/>
        <v>#DIV/0!</v>
      </c>
      <c r="N272" s="61" t="e">
        <f t="shared" si="40"/>
        <v>#DIV/0!</v>
      </c>
    </row>
    <row r="273" spans="1:14" ht="15.95" hidden="1" customHeight="1" x14ac:dyDescent="0.2">
      <c r="A273" s="98"/>
      <c r="B273" s="52" t="s">
        <v>97</v>
      </c>
      <c r="C273" s="48"/>
      <c r="D273" s="48"/>
      <c r="E273" s="82"/>
      <c r="F273" s="63">
        <f t="shared" si="35"/>
        <v>0</v>
      </c>
      <c r="G273" s="48">
        <f>'PNC, Exon. &amp; no Exon.'!B306</f>
        <v>0</v>
      </c>
      <c r="H273" s="48">
        <f>'PNC, Exon. &amp; no Exon.'!C306</f>
        <v>0</v>
      </c>
      <c r="I273" s="82"/>
      <c r="J273" s="63">
        <f t="shared" si="36"/>
        <v>0</v>
      </c>
      <c r="K273" s="48">
        <f t="shared" si="37"/>
        <v>0</v>
      </c>
      <c r="L273" s="94" t="e">
        <f t="shared" si="38"/>
        <v>#DIV/0!</v>
      </c>
      <c r="M273" s="61" t="e">
        <f t="shared" si="39"/>
        <v>#DIV/0!</v>
      </c>
      <c r="N273" s="61" t="e">
        <f t="shared" si="40"/>
        <v>#DIV/0!</v>
      </c>
    </row>
    <row r="274" spans="1:14" ht="15.95" hidden="1" customHeight="1" x14ac:dyDescent="0.2">
      <c r="A274" s="98"/>
      <c r="B274" s="52" t="s">
        <v>92</v>
      </c>
      <c r="C274" s="48"/>
      <c r="D274" s="48"/>
      <c r="E274" s="82"/>
      <c r="F274" s="63">
        <f t="shared" si="35"/>
        <v>0</v>
      </c>
      <c r="G274" s="48">
        <f>'PNC, Exon. &amp; no Exon.'!B307</f>
        <v>0</v>
      </c>
      <c r="H274" s="48">
        <f>'PNC, Exon. &amp; no Exon.'!C307</f>
        <v>0</v>
      </c>
      <c r="I274" s="82"/>
      <c r="J274" s="63">
        <f t="shared" si="36"/>
        <v>0</v>
      </c>
      <c r="K274" s="48">
        <f t="shared" si="37"/>
        <v>0</v>
      </c>
      <c r="L274" s="94" t="e">
        <f t="shared" si="38"/>
        <v>#DIV/0!</v>
      </c>
      <c r="M274" s="61" t="e">
        <f t="shared" si="39"/>
        <v>#DIV/0!</v>
      </c>
      <c r="N274" s="61" t="e">
        <f t="shared" si="40"/>
        <v>#DIV/0!</v>
      </c>
    </row>
    <row r="275" spans="1:14" ht="15.95" hidden="1" customHeight="1" x14ac:dyDescent="0.2">
      <c r="A275" s="98"/>
      <c r="B275" s="52" t="s">
        <v>89</v>
      </c>
      <c r="C275" s="48"/>
      <c r="D275" s="48"/>
      <c r="E275" s="82"/>
      <c r="F275" s="63">
        <f t="shared" si="35"/>
        <v>0</v>
      </c>
      <c r="G275" s="48">
        <f>'PNC, Exon. &amp; no Exon.'!B308</f>
        <v>0</v>
      </c>
      <c r="H275" s="48">
        <f>'PNC, Exon. &amp; no Exon.'!C308</f>
        <v>0</v>
      </c>
      <c r="I275" s="82"/>
      <c r="J275" s="63">
        <f t="shared" si="36"/>
        <v>0</v>
      </c>
      <c r="K275" s="48">
        <f t="shared" si="37"/>
        <v>0</v>
      </c>
      <c r="L275" s="94" t="e">
        <f t="shared" si="38"/>
        <v>#DIV/0!</v>
      </c>
      <c r="M275" s="61" t="e">
        <f t="shared" si="39"/>
        <v>#DIV/0!</v>
      </c>
      <c r="N275" s="61" t="e">
        <f t="shared" si="40"/>
        <v>#DIV/0!</v>
      </c>
    </row>
    <row r="276" spans="1:14" ht="15.95" hidden="1" customHeight="1" x14ac:dyDescent="0.2">
      <c r="A276" s="98"/>
      <c r="B276" s="52" t="s">
        <v>94</v>
      </c>
      <c r="C276" s="48"/>
      <c r="D276" s="48"/>
      <c r="E276" s="82"/>
      <c r="F276" s="63">
        <f t="shared" si="35"/>
        <v>0</v>
      </c>
      <c r="G276" s="48">
        <f>'PNC, Exon. &amp; no Exon.'!B309</f>
        <v>0</v>
      </c>
      <c r="H276" s="48">
        <f>'PNC, Exon. &amp; no Exon.'!C309</f>
        <v>0</v>
      </c>
      <c r="I276" s="82"/>
      <c r="J276" s="63">
        <f t="shared" si="36"/>
        <v>0</v>
      </c>
      <c r="K276" s="48">
        <f t="shared" si="37"/>
        <v>0</v>
      </c>
      <c r="L276" s="94" t="e">
        <f t="shared" si="38"/>
        <v>#DIV/0!</v>
      </c>
      <c r="M276" s="61" t="e">
        <f t="shared" si="39"/>
        <v>#DIV/0!</v>
      </c>
      <c r="N276" s="61" t="e">
        <f t="shared" si="40"/>
        <v>#DIV/0!</v>
      </c>
    </row>
    <row r="277" spans="1:14" ht="15.95" hidden="1" customHeight="1" x14ac:dyDescent="0.2">
      <c r="A277" s="98"/>
      <c r="B277" s="52" t="s">
        <v>90</v>
      </c>
      <c r="C277" s="48"/>
      <c r="D277" s="48"/>
      <c r="E277" s="82"/>
      <c r="F277" s="63">
        <f t="shared" si="35"/>
        <v>0</v>
      </c>
      <c r="G277" s="48">
        <f>'PNC, Exon. &amp; no Exon.'!B310</f>
        <v>0</v>
      </c>
      <c r="H277" s="48">
        <f>'PNC, Exon. &amp; no Exon.'!C310</f>
        <v>0</v>
      </c>
      <c r="I277" s="82"/>
      <c r="J277" s="63">
        <f t="shared" si="36"/>
        <v>0</v>
      </c>
      <c r="K277" s="48">
        <f t="shared" si="37"/>
        <v>0</v>
      </c>
      <c r="L277" s="94" t="e">
        <f t="shared" si="38"/>
        <v>#DIV/0!</v>
      </c>
      <c r="M277" s="61" t="e">
        <f t="shared" si="39"/>
        <v>#DIV/0!</v>
      </c>
      <c r="N277" s="61" t="e">
        <f t="shared" si="40"/>
        <v>#DIV/0!</v>
      </c>
    </row>
    <row r="278" spans="1:14" ht="15.95" hidden="1" customHeight="1" x14ac:dyDescent="0.2">
      <c r="A278" s="98"/>
      <c r="B278" s="52" t="s">
        <v>78</v>
      </c>
      <c r="C278" s="48"/>
      <c r="D278" s="48"/>
      <c r="E278" s="84"/>
      <c r="F278" s="63">
        <f t="shared" si="35"/>
        <v>0</v>
      </c>
      <c r="G278" s="48">
        <f>'PNC, Exon. &amp; no Exon.'!B311</f>
        <v>0</v>
      </c>
      <c r="H278" s="48">
        <f>'PNC, Exon. &amp; no Exon.'!C311</f>
        <v>0</v>
      </c>
      <c r="I278" s="82"/>
      <c r="J278" s="63">
        <f t="shared" si="36"/>
        <v>0</v>
      </c>
      <c r="K278" s="48">
        <f t="shared" si="37"/>
        <v>0</v>
      </c>
      <c r="L278" s="94" t="e">
        <f t="shared" si="38"/>
        <v>#DIV/0!</v>
      </c>
      <c r="M278" s="61" t="e">
        <f t="shared" si="39"/>
        <v>#DIV/0!</v>
      </c>
      <c r="N278" s="61" t="e">
        <f t="shared" si="40"/>
        <v>#DIV/0!</v>
      </c>
    </row>
    <row r="279" spans="1:14" ht="15.95" hidden="1" customHeight="1" x14ac:dyDescent="0.2">
      <c r="A279" s="98"/>
      <c r="B279" s="52" t="s">
        <v>96</v>
      </c>
      <c r="C279" s="48"/>
      <c r="D279" s="48"/>
      <c r="E279" s="84"/>
      <c r="F279" s="63">
        <f t="shared" si="35"/>
        <v>0</v>
      </c>
      <c r="G279" s="48">
        <f>'PNC, Exon. &amp; no Exon.'!B312</f>
        <v>0</v>
      </c>
      <c r="H279" s="48">
        <f>'PNC, Exon. &amp; no Exon.'!C312</f>
        <v>0</v>
      </c>
      <c r="I279" s="82"/>
      <c r="J279" s="63">
        <f t="shared" si="36"/>
        <v>0</v>
      </c>
      <c r="K279" s="48">
        <f t="shared" si="37"/>
        <v>0</v>
      </c>
      <c r="L279" s="94" t="e">
        <f t="shared" si="38"/>
        <v>#DIV/0!</v>
      </c>
      <c r="M279" s="61" t="e">
        <f t="shared" si="39"/>
        <v>#DIV/0!</v>
      </c>
      <c r="N279" s="61" t="e">
        <f t="shared" si="40"/>
        <v>#DIV/0!</v>
      </c>
    </row>
    <row r="280" spans="1:14" ht="15.95" hidden="1" customHeight="1" x14ac:dyDescent="0.2">
      <c r="A280" s="11"/>
      <c r="B280" s="52" t="s">
        <v>100</v>
      </c>
      <c r="C280" s="48"/>
      <c r="D280" s="48"/>
      <c r="E280" s="84"/>
      <c r="F280" s="63">
        <f t="shared" si="35"/>
        <v>0</v>
      </c>
      <c r="G280" s="48">
        <f>'PNC, Exon. &amp; no Exon.'!B313</f>
        <v>0</v>
      </c>
      <c r="H280" s="48">
        <f>'PNC, Exon. &amp; no Exon.'!C313</f>
        <v>0</v>
      </c>
      <c r="I280" s="82"/>
      <c r="J280" s="63">
        <f t="shared" si="36"/>
        <v>0</v>
      </c>
      <c r="K280" s="48">
        <f t="shared" si="37"/>
        <v>0</v>
      </c>
      <c r="L280" s="94" t="e">
        <f t="shared" si="38"/>
        <v>#DIV/0!</v>
      </c>
      <c r="M280" s="61" t="e">
        <f t="shared" si="39"/>
        <v>#DIV/0!</v>
      </c>
      <c r="N280" s="61" t="e">
        <f t="shared" si="40"/>
        <v>#DIV/0!</v>
      </c>
    </row>
    <row r="281" spans="1:14" ht="15.95" hidden="1" customHeight="1" x14ac:dyDescent="0.2">
      <c r="A281" s="11"/>
      <c r="B281" s="52" t="s">
        <v>83</v>
      </c>
      <c r="C281" s="48"/>
      <c r="D281" s="48"/>
      <c r="E281" s="84"/>
      <c r="F281" s="63">
        <f t="shared" si="35"/>
        <v>0</v>
      </c>
      <c r="G281" s="48">
        <f>'PNC, Exon. &amp; no Exon.'!B314</f>
        <v>0</v>
      </c>
      <c r="H281" s="48">
        <f>'PNC, Exon. &amp; no Exon.'!C314</f>
        <v>0</v>
      </c>
      <c r="I281" s="82"/>
      <c r="J281" s="63">
        <f t="shared" si="36"/>
        <v>0</v>
      </c>
      <c r="K281" s="48">
        <f t="shared" si="37"/>
        <v>0</v>
      </c>
      <c r="L281" s="94" t="e">
        <f t="shared" si="38"/>
        <v>#DIV/0!</v>
      </c>
      <c r="M281" s="61" t="e">
        <f t="shared" si="39"/>
        <v>#DIV/0!</v>
      </c>
      <c r="N281" s="61" t="e">
        <f t="shared" si="40"/>
        <v>#DIV/0!</v>
      </c>
    </row>
    <row r="282" spans="1:14" ht="15.95" hidden="1" customHeight="1" x14ac:dyDescent="0.2">
      <c r="A282" s="11"/>
      <c r="B282" s="52" t="s">
        <v>85</v>
      </c>
      <c r="C282" s="48"/>
      <c r="D282" s="48"/>
      <c r="E282" s="82"/>
      <c r="F282" s="63">
        <f t="shared" si="35"/>
        <v>0</v>
      </c>
      <c r="G282" s="48">
        <f>'PNC, Exon. &amp; no Exon.'!B315</f>
        <v>0</v>
      </c>
      <c r="H282" s="48">
        <f>'PNC, Exon. &amp; no Exon.'!C315</f>
        <v>0</v>
      </c>
      <c r="I282" s="82"/>
      <c r="J282" s="63">
        <f t="shared" si="36"/>
        <v>0</v>
      </c>
      <c r="K282" s="48">
        <f t="shared" si="37"/>
        <v>0</v>
      </c>
      <c r="L282" s="94" t="e">
        <f t="shared" si="38"/>
        <v>#DIV/0!</v>
      </c>
      <c r="M282" s="61" t="e">
        <f t="shared" si="39"/>
        <v>#DIV/0!</v>
      </c>
      <c r="N282" s="61" t="e">
        <f t="shared" si="40"/>
        <v>#DIV/0!</v>
      </c>
    </row>
    <row r="283" spans="1:14" ht="15.95" hidden="1" customHeight="1" x14ac:dyDescent="0.2">
      <c r="A283" s="11"/>
      <c r="B283" s="52" t="s">
        <v>81</v>
      </c>
      <c r="C283" s="48"/>
      <c r="D283" s="48"/>
      <c r="E283" s="84"/>
      <c r="F283" s="63">
        <f t="shared" si="35"/>
        <v>0</v>
      </c>
      <c r="G283" s="48">
        <f>'PNC, Exon. &amp; no Exon.'!B316</f>
        <v>0</v>
      </c>
      <c r="H283" s="48">
        <f>'PNC, Exon. &amp; no Exon.'!C316</f>
        <v>0</v>
      </c>
      <c r="I283" s="82"/>
      <c r="J283" s="63">
        <f t="shared" si="36"/>
        <v>0</v>
      </c>
      <c r="K283" s="48">
        <f t="shared" si="37"/>
        <v>0</v>
      </c>
      <c r="L283" s="94" t="e">
        <f t="shared" si="38"/>
        <v>#DIV/0!</v>
      </c>
      <c r="M283" s="61" t="e">
        <f t="shared" si="39"/>
        <v>#DIV/0!</v>
      </c>
      <c r="N283" s="61" t="e">
        <f t="shared" si="40"/>
        <v>#DIV/0!</v>
      </c>
    </row>
    <row r="284" spans="1:14" ht="15.95" hidden="1" customHeight="1" x14ac:dyDescent="0.2">
      <c r="A284" s="11"/>
      <c r="B284" s="52" t="s">
        <v>80</v>
      </c>
      <c r="C284" s="48"/>
      <c r="D284" s="48"/>
      <c r="E284" s="82"/>
      <c r="F284" s="63">
        <f t="shared" si="35"/>
        <v>0</v>
      </c>
      <c r="G284" s="48">
        <f>'PNC, Exon. &amp; no Exon.'!B317</f>
        <v>0</v>
      </c>
      <c r="H284" s="48">
        <f>'PNC, Exon. &amp; no Exon.'!C317</f>
        <v>0</v>
      </c>
      <c r="I284" s="82"/>
      <c r="J284" s="63">
        <f t="shared" si="36"/>
        <v>0</v>
      </c>
      <c r="K284" s="48">
        <f t="shared" si="37"/>
        <v>0</v>
      </c>
      <c r="L284" s="94" t="e">
        <f t="shared" si="38"/>
        <v>#DIV/0!</v>
      </c>
      <c r="M284" s="61" t="e">
        <f t="shared" si="39"/>
        <v>#DIV/0!</v>
      </c>
      <c r="N284" s="61" t="e">
        <f t="shared" si="40"/>
        <v>#DIV/0!</v>
      </c>
    </row>
    <row r="285" spans="1:14" ht="15.95" hidden="1" customHeight="1" x14ac:dyDescent="0.2">
      <c r="A285" s="11"/>
      <c r="B285" s="52" t="s">
        <v>109</v>
      </c>
      <c r="C285" s="48"/>
      <c r="D285" s="48"/>
      <c r="E285" s="82"/>
      <c r="F285" s="63">
        <f t="shared" si="35"/>
        <v>0</v>
      </c>
      <c r="G285" s="48">
        <f>'PNC, Exon. &amp; no Exon.'!B318</f>
        <v>0</v>
      </c>
      <c r="H285" s="48">
        <f>'PNC, Exon. &amp; no Exon.'!C318</f>
        <v>0</v>
      </c>
      <c r="I285" s="82"/>
      <c r="J285" s="63">
        <f t="shared" si="36"/>
        <v>0</v>
      </c>
      <c r="K285" s="48">
        <f t="shared" si="37"/>
        <v>0</v>
      </c>
      <c r="L285" s="94" t="e">
        <f t="shared" si="38"/>
        <v>#DIV/0!</v>
      </c>
      <c r="M285" s="61" t="e">
        <f t="shared" si="39"/>
        <v>#DIV/0!</v>
      </c>
      <c r="N285" s="61" t="e">
        <f t="shared" si="40"/>
        <v>#DIV/0!</v>
      </c>
    </row>
    <row r="286" spans="1:14" ht="15.95" hidden="1" customHeight="1" x14ac:dyDescent="0.2">
      <c r="A286" s="11"/>
      <c r="B286" s="52" t="s">
        <v>79</v>
      </c>
      <c r="C286" s="48"/>
      <c r="D286" s="48"/>
      <c r="E286" s="82"/>
      <c r="F286" s="63">
        <f t="shared" si="35"/>
        <v>0</v>
      </c>
      <c r="G286" s="48">
        <f>'PNC, Exon. &amp; no Exon.'!B319</f>
        <v>0</v>
      </c>
      <c r="H286" s="48">
        <f>'PNC, Exon. &amp; no Exon.'!C319</f>
        <v>0</v>
      </c>
      <c r="I286" s="82"/>
      <c r="J286" s="63">
        <f t="shared" si="36"/>
        <v>0</v>
      </c>
      <c r="K286" s="48">
        <f t="shared" si="37"/>
        <v>0</v>
      </c>
      <c r="L286" s="94" t="e">
        <f t="shared" si="38"/>
        <v>#DIV/0!</v>
      </c>
      <c r="M286" s="61" t="e">
        <f t="shared" si="39"/>
        <v>#DIV/0!</v>
      </c>
      <c r="N286" s="61" t="e">
        <f t="shared" si="40"/>
        <v>#DIV/0!</v>
      </c>
    </row>
    <row r="287" spans="1:14" ht="15.95" hidden="1" customHeight="1" x14ac:dyDescent="0.2">
      <c r="A287" s="11"/>
      <c r="B287" s="52" t="s">
        <v>84</v>
      </c>
      <c r="C287" s="48"/>
      <c r="D287" s="48"/>
      <c r="E287" s="82"/>
      <c r="F287" s="63">
        <f t="shared" si="35"/>
        <v>0</v>
      </c>
      <c r="G287" s="48">
        <f>'PNC, Exon. &amp; no Exon.'!B320</f>
        <v>0</v>
      </c>
      <c r="H287" s="48">
        <f>'PNC, Exon. &amp; no Exon.'!C320</f>
        <v>0</v>
      </c>
      <c r="I287" s="82"/>
      <c r="J287" s="63">
        <f t="shared" si="36"/>
        <v>0</v>
      </c>
      <c r="K287" s="48">
        <f t="shared" si="37"/>
        <v>0</v>
      </c>
      <c r="L287" s="94" t="e">
        <f t="shared" si="38"/>
        <v>#DIV/0!</v>
      </c>
      <c r="M287" s="61" t="e">
        <f t="shared" si="39"/>
        <v>#DIV/0!</v>
      </c>
      <c r="N287" s="61" t="e">
        <f t="shared" si="40"/>
        <v>#DIV/0!</v>
      </c>
    </row>
    <row r="288" spans="1:14" ht="15.95" hidden="1" customHeight="1" x14ac:dyDescent="0.2">
      <c r="A288" s="11"/>
      <c r="B288" s="52" t="s">
        <v>102</v>
      </c>
      <c r="C288" s="48"/>
      <c r="D288" s="48"/>
      <c r="E288" s="82"/>
      <c r="F288" s="63">
        <f t="shared" si="35"/>
        <v>0</v>
      </c>
      <c r="G288" s="48">
        <f>'PNC, Exon. &amp; no Exon.'!B321</f>
        <v>0</v>
      </c>
      <c r="H288" s="48">
        <f>'PNC, Exon. &amp; no Exon.'!C321</f>
        <v>0</v>
      </c>
      <c r="I288" s="82"/>
      <c r="J288" s="63">
        <f t="shared" si="36"/>
        <v>0</v>
      </c>
      <c r="K288" s="48">
        <f t="shared" si="37"/>
        <v>0</v>
      </c>
      <c r="L288" s="94" t="e">
        <f t="shared" si="38"/>
        <v>#DIV/0!</v>
      </c>
      <c r="M288" s="61" t="e">
        <f t="shared" si="39"/>
        <v>#DIV/0!</v>
      </c>
      <c r="N288" s="61" t="e">
        <f t="shared" si="40"/>
        <v>#DIV/0!</v>
      </c>
    </row>
    <row r="289" spans="1:14" ht="15.95" hidden="1" customHeight="1" x14ac:dyDescent="0.2">
      <c r="A289" s="11"/>
      <c r="B289" s="52" t="s">
        <v>93</v>
      </c>
      <c r="C289" s="48"/>
      <c r="D289" s="48"/>
      <c r="E289" s="84"/>
      <c r="F289" s="63">
        <f t="shared" si="35"/>
        <v>0</v>
      </c>
      <c r="G289" s="48">
        <f>'PNC, Exon. &amp; no Exon.'!B322</f>
        <v>0</v>
      </c>
      <c r="H289" s="48">
        <f>'PNC, Exon. &amp; no Exon.'!C322</f>
        <v>0</v>
      </c>
      <c r="I289" s="82"/>
      <c r="J289" s="63">
        <f t="shared" si="36"/>
        <v>0</v>
      </c>
      <c r="K289" s="48">
        <f t="shared" si="37"/>
        <v>0</v>
      </c>
      <c r="L289" s="94" t="e">
        <f t="shared" si="38"/>
        <v>#DIV/0!</v>
      </c>
      <c r="M289" s="61" t="e">
        <f t="shared" si="39"/>
        <v>#DIV/0!</v>
      </c>
      <c r="N289" s="61" t="e">
        <f t="shared" si="40"/>
        <v>#DIV/0!</v>
      </c>
    </row>
    <row r="290" spans="1:14" ht="15.95" hidden="1" customHeight="1" x14ac:dyDescent="0.2">
      <c r="A290" s="11"/>
      <c r="B290" s="52" t="s">
        <v>103</v>
      </c>
      <c r="C290" s="48"/>
      <c r="D290" s="48"/>
      <c r="E290" s="84"/>
      <c r="F290" s="63">
        <f t="shared" si="35"/>
        <v>0</v>
      </c>
      <c r="G290" s="48">
        <f>'PNC, Exon. &amp; no Exon.'!B323</f>
        <v>0</v>
      </c>
      <c r="H290" s="48">
        <f>'PNC, Exon. &amp; no Exon.'!C323</f>
        <v>0</v>
      </c>
      <c r="I290" s="82"/>
      <c r="J290" s="63">
        <f t="shared" si="36"/>
        <v>0</v>
      </c>
      <c r="K290" s="48">
        <f t="shared" si="37"/>
        <v>0</v>
      </c>
      <c r="L290" s="94" t="e">
        <f t="shared" si="38"/>
        <v>#DIV/0!</v>
      </c>
      <c r="M290" s="61" t="e">
        <f t="shared" si="39"/>
        <v>#DIV/0!</v>
      </c>
      <c r="N290" s="61" t="e">
        <f t="shared" si="40"/>
        <v>#DIV/0!</v>
      </c>
    </row>
    <row r="291" spans="1:14" ht="15.95" hidden="1" customHeight="1" x14ac:dyDescent="0.2">
      <c r="A291" s="11"/>
      <c r="B291" s="51" t="s">
        <v>117</v>
      </c>
      <c r="C291" s="48"/>
      <c r="D291" s="48"/>
      <c r="E291" s="84"/>
      <c r="F291" s="63">
        <f t="shared" si="35"/>
        <v>0</v>
      </c>
      <c r="G291" s="48">
        <f>'PNC, Exon. &amp; no Exon.'!B324</f>
        <v>0</v>
      </c>
      <c r="H291" s="48">
        <f>'PNC, Exon. &amp; no Exon.'!C324</f>
        <v>0</v>
      </c>
      <c r="I291" s="82"/>
      <c r="J291" s="63">
        <f t="shared" si="36"/>
        <v>0</v>
      </c>
      <c r="K291" s="48">
        <f t="shared" si="37"/>
        <v>0</v>
      </c>
      <c r="L291" s="94" t="e">
        <f t="shared" si="38"/>
        <v>#DIV/0!</v>
      </c>
      <c r="M291" s="61" t="e">
        <f t="shared" si="39"/>
        <v>#DIV/0!</v>
      </c>
      <c r="N291" s="61" t="e">
        <f t="shared" si="40"/>
        <v>#DIV/0!</v>
      </c>
    </row>
    <row r="292" spans="1:14" ht="15.95" hidden="1" customHeight="1" x14ac:dyDescent="0.2">
      <c r="A292" s="11"/>
      <c r="B292" s="52" t="s">
        <v>108</v>
      </c>
      <c r="C292" s="48"/>
      <c r="D292" s="48"/>
      <c r="E292" s="82"/>
      <c r="F292" s="63">
        <f t="shared" si="35"/>
        <v>0</v>
      </c>
      <c r="G292" s="48">
        <f>'PNC, Exon. &amp; no Exon.'!B325</f>
        <v>0</v>
      </c>
      <c r="H292" s="48">
        <f>'PNC, Exon. &amp; no Exon.'!C325</f>
        <v>0</v>
      </c>
      <c r="I292" s="82"/>
      <c r="J292" s="63">
        <f t="shared" si="36"/>
        <v>0</v>
      </c>
      <c r="K292" s="48">
        <f t="shared" si="37"/>
        <v>0</v>
      </c>
      <c r="L292" s="94" t="e">
        <f t="shared" si="38"/>
        <v>#DIV/0!</v>
      </c>
      <c r="M292" s="61" t="e">
        <f t="shared" si="39"/>
        <v>#DIV/0!</v>
      </c>
      <c r="N292" s="61" t="e">
        <f t="shared" si="40"/>
        <v>#DIV/0!</v>
      </c>
    </row>
    <row r="293" spans="1:14" ht="15.95" hidden="1" customHeight="1" x14ac:dyDescent="0.2">
      <c r="A293" s="11"/>
      <c r="B293" s="52" t="s">
        <v>82</v>
      </c>
      <c r="C293" s="48"/>
      <c r="D293" s="48"/>
      <c r="E293" s="84"/>
      <c r="F293" s="63">
        <f t="shared" si="35"/>
        <v>0</v>
      </c>
      <c r="G293" s="48">
        <f>'PNC, Exon. &amp; no Exon.'!B326</f>
        <v>0</v>
      </c>
      <c r="H293" s="48">
        <f>'PNC, Exon. &amp; no Exon.'!C326</f>
        <v>0</v>
      </c>
      <c r="I293" s="82"/>
      <c r="J293" s="63">
        <f t="shared" si="36"/>
        <v>0</v>
      </c>
      <c r="K293" s="48">
        <f t="shared" si="37"/>
        <v>0</v>
      </c>
      <c r="L293" s="94" t="e">
        <f t="shared" si="38"/>
        <v>#DIV/0!</v>
      </c>
      <c r="M293" s="61" t="e">
        <f t="shared" si="39"/>
        <v>#DIV/0!</v>
      </c>
      <c r="N293" s="61" t="e">
        <f t="shared" si="40"/>
        <v>#DIV/0!</v>
      </c>
    </row>
    <row r="294" spans="1:14" ht="15.95" hidden="1" customHeight="1" x14ac:dyDescent="0.2">
      <c r="A294" s="11"/>
      <c r="B294" s="52" t="s">
        <v>106</v>
      </c>
      <c r="C294" s="48"/>
      <c r="D294" s="48"/>
      <c r="E294" s="82"/>
      <c r="F294" s="63">
        <f t="shared" si="35"/>
        <v>0</v>
      </c>
      <c r="G294" s="48">
        <f>'PNC, Exon. &amp; no Exon.'!B327</f>
        <v>0</v>
      </c>
      <c r="H294" s="48">
        <f>'PNC, Exon. &amp; no Exon.'!C327</f>
        <v>0</v>
      </c>
      <c r="I294" s="82"/>
      <c r="J294" s="63">
        <f t="shared" si="36"/>
        <v>0</v>
      </c>
      <c r="K294" s="48">
        <f t="shared" si="37"/>
        <v>0</v>
      </c>
      <c r="L294" s="94" t="e">
        <f t="shared" si="38"/>
        <v>#DIV/0!</v>
      </c>
      <c r="M294" s="61" t="e">
        <f t="shared" si="39"/>
        <v>#DIV/0!</v>
      </c>
      <c r="N294" s="61" t="e">
        <f t="shared" si="40"/>
        <v>#DIV/0!</v>
      </c>
    </row>
    <row r="295" spans="1:14" ht="15.95" hidden="1" customHeight="1" x14ac:dyDescent="0.2">
      <c r="A295" s="11"/>
      <c r="B295" s="52" t="s">
        <v>116</v>
      </c>
      <c r="C295" s="48"/>
      <c r="D295" s="48"/>
      <c r="E295" s="82"/>
      <c r="F295" s="63">
        <f t="shared" si="35"/>
        <v>0</v>
      </c>
      <c r="G295" s="48">
        <f>'PNC, Exon. &amp; no Exon.'!B328</f>
        <v>0</v>
      </c>
      <c r="H295" s="48">
        <f>'PNC, Exon. &amp; no Exon.'!C328</f>
        <v>0</v>
      </c>
      <c r="I295" s="82"/>
      <c r="J295" s="63">
        <f t="shared" si="36"/>
        <v>0</v>
      </c>
      <c r="K295" s="48">
        <f t="shared" si="37"/>
        <v>0</v>
      </c>
      <c r="L295" s="94" t="e">
        <f t="shared" si="38"/>
        <v>#DIV/0!</v>
      </c>
      <c r="M295" s="61" t="e">
        <f t="shared" si="39"/>
        <v>#DIV/0!</v>
      </c>
      <c r="N295" s="61" t="e">
        <f t="shared" si="40"/>
        <v>#DIV/0!</v>
      </c>
    </row>
    <row r="296" spans="1:14" ht="15.95" hidden="1" customHeight="1" x14ac:dyDescent="0.2">
      <c r="A296" s="11"/>
      <c r="B296" s="52" t="s">
        <v>118</v>
      </c>
      <c r="C296" s="48"/>
      <c r="D296" s="48"/>
      <c r="E296" s="82"/>
      <c r="F296" s="63">
        <f t="shared" si="35"/>
        <v>0</v>
      </c>
      <c r="G296" s="48">
        <f>'PNC, Exon. &amp; no Exon.'!B329</f>
        <v>0</v>
      </c>
      <c r="H296" s="48">
        <f>'PNC, Exon. &amp; no Exon.'!C329</f>
        <v>0</v>
      </c>
      <c r="I296" s="82"/>
      <c r="J296" s="63">
        <f t="shared" si="36"/>
        <v>0</v>
      </c>
      <c r="K296" s="48">
        <f t="shared" si="37"/>
        <v>0</v>
      </c>
      <c r="L296" s="94" t="e">
        <f t="shared" si="38"/>
        <v>#DIV/0!</v>
      </c>
      <c r="M296" s="61" t="e">
        <f t="shared" si="39"/>
        <v>#DIV/0!</v>
      </c>
      <c r="N296" s="61" t="e">
        <f t="shared" si="40"/>
        <v>#DIV/0!</v>
      </c>
    </row>
    <row r="297" spans="1:14" ht="15.95" hidden="1" customHeight="1" x14ac:dyDescent="0.2">
      <c r="A297" s="11"/>
      <c r="B297" s="52" t="s">
        <v>121</v>
      </c>
      <c r="C297" s="48"/>
      <c r="D297" s="48"/>
      <c r="E297" s="82"/>
      <c r="F297" s="63">
        <f t="shared" si="35"/>
        <v>0</v>
      </c>
      <c r="G297" s="48">
        <f>'PNC, Exon. &amp; no Exon.'!B330</f>
        <v>0</v>
      </c>
      <c r="H297" s="48">
        <f>'PNC, Exon. &amp; no Exon.'!C330</f>
        <v>0</v>
      </c>
      <c r="I297" s="82"/>
      <c r="J297" s="63">
        <f t="shared" si="36"/>
        <v>0</v>
      </c>
      <c r="K297" s="48">
        <f t="shared" si="37"/>
        <v>0</v>
      </c>
      <c r="L297" s="94" t="e">
        <f t="shared" si="38"/>
        <v>#DIV/0!</v>
      </c>
      <c r="M297" s="61" t="e">
        <f t="shared" si="39"/>
        <v>#DIV/0!</v>
      </c>
      <c r="N297" s="61" t="e">
        <f t="shared" si="40"/>
        <v>#DIV/0!</v>
      </c>
    </row>
    <row r="298" spans="1:14" ht="15.95" hidden="1" customHeight="1" x14ac:dyDescent="0.2">
      <c r="A298" s="11"/>
      <c r="B298" s="52" t="s">
        <v>99</v>
      </c>
      <c r="C298" s="48"/>
      <c r="D298" s="48"/>
      <c r="E298" s="82"/>
      <c r="F298" s="63">
        <f t="shared" si="35"/>
        <v>0</v>
      </c>
      <c r="G298" s="48">
        <f>'PNC, Exon. &amp; no Exon.'!B331</f>
        <v>0</v>
      </c>
      <c r="H298" s="48">
        <f>'PNC, Exon. &amp; no Exon.'!C331</f>
        <v>0</v>
      </c>
      <c r="I298" s="82"/>
      <c r="J298" s="63">
        <f t="shared" si="36"/>
        <v>0</v>
      </c>
      <c r="K298" s="48">
        <f t="shared" si="37"/>
        <v>0</v>
      </c>
      <c r="L298" s="94" t="e">
        <f t="shared" si="38"/>
        <v>#DIV/0!</v>
      </c>
      <c r="M298" s="61" t="e">
        <f t="shared" si="39"/>
        <v>#DIV/0!</v>
      </c>
      <c r="N298" s="61" t="e">
        <f t="shared" si="40"/>
        <v>#DIV/0!</v>
      </c>
    </row>
    <row r="299" spans="1:14" ht="15.95" hidden="1" customHeight="1" x14ac:dyDescent="0.2">
      <c r="A299" s="11"/>
      <c r="B299" s="52" t="s">
        <v>104</v>
      </c>
      <c r="C299" s="48"/>
      <c r="D299" s="48"/>
      <c r="E299" s="82"/>
      <c r="F299" s="63">
        <f t="shared" si="35"/>
        <v>0</v>
      </c>
      <c r="G299" s="48">
        <f>'PNC, Exon. &amp; no Exon.'!B332</f>
        <v>0</v>
      </c>
      <c r="H299" s="48">
        <f>'PNC, Exon. &amp; no Exon.'!C332</f>
        <v>0</v>
      </c>
      <c r="I299" s="82"/>
      <c r="J299" s="63">
        <f t="shared" si="36"/>
        <v>0</v>
      </c>
      <c r="K299" s="48">
        <f t="shared" si="37"/>
        <v>0</v>
      </c>
      <c r="L299" s="94" t="e">
        <f t="shared" si="38"/>
        <v>#DIV/0!</v>
      </c>
      <c r="M299" s="61" t="e">
        <f t="shared" si="39"/>
        <v>#DIV/0!</v>
      </c>
      <c r="N299" s="61" t="e">
        <f t="shared" si="40"/>
        <v>#DIV/0!</v>
      </c>
    </row>
    <row r="300" spans="1:14" ht="15.95" hidden="1" customHeight="1" x14ac:dyDescent="0.2">
      <c r="A300" s="11"/>
      <c r="B300" s="51" t="s">
        <v>111</v>
      </c>
      <c r="C300" s="48"/>
      <c r="D300" s="48"/>
      <c r="E300" s="82"/>
      <c r="F300" s="63">
        <f t="shared" ref="F300:F306" si="41">(C300+D300)</f>
        <v>0</v>
      </c>
      <c r="G300" s="48">
        <f>'PNC, Exon. &amp; no Exon.'!B333</f>
        <v>0</v>
      </c>
      <c r="H300" s="48">
        <f>'PNC, Exon. &amp; no Exon.'!C333</f>
        <v>0</v>
      </c>
      <c r="I300" s="82"/>
      <c r="J300" s="63">
        <f t="shared" si="36"/>
        <v>0</v>
      </c>
      <c r="K300" s="48">
        <f t="shared" si="37"/>
        <v>0</v>
      </c>
      <c r="L300" s="94" t="e">
        <f t="shared" si="38"/>
        <v>#DIV/0!</v>
      </c>
      <c r="M300" s="61" t="e">
        <f t="shared" si="39"/>
        <v>#DIV/0!</v>
      </c>
      <c r="N300" s="61" t="e">
        <f t="shared" si="40"/>
        <v>#DIV/0!</v>
      </c>
    </row>
    <row r="301" spans="1:14" ht="15.95" hidden="1" customHeight="1" x14ac:dyDescent="0.2">
      <c r="A301" s="11"/>
      <c r="B301" s="52" t="s">
        <v>119</v>
      </c>
      <c r="C301" s="48"/>
      <c r="D301" s="48"/>
      <c r="E301" s="84"/>
      <c r="F301" s="63">
        <f t="shared" si="41"/>
        <v>0</v>
      </c>
      <c r="G301" s="48">
        <f>'PNC, Exon. &amp; no Exon.'!B334</f>
        <v>0</v>
      </c>
      <c r="H301" s="48">
        <f>'PNC, Exon. &amp; no Exon.'!C334</f>
        <v>0</v>
      </c>
      <c r="I301" s="82"/>
      <c r="J301" s="63">
        <f t="shared" si="36"/>
        <v>0</v>
      </c>
      <c r="K301" s="48">
        <f t="shared" si="37"/>
        <v>0</v>
      </c>
      <c r="L301" s="94" t="e">
        <f t="shared" si="38"/>
        <v>#DIV/0!</v>
      </c>
      <c r="M301" s="61" t="e">
        <f t="shared" si="39"/>
        <v>#DIV/0!</v>
      </c>
      <c r="N301" s="61" t="e">
        <f t="shared" si="40"/>
        <v>#DIV/0!</v>
      </c>
    </row>
    <row r="302" spans="1:14" ht="15.95" hidden="1" customHeight="1" x14ac:dyDescent="0.2">
      <c r="A302" s="11"/>
      <c r="B302" s="52" t="s">
        <v>120</v>
      </c>
      <c r="C302" s="48"/>
      <c r="D302" s="48"/>
      <c r="E302" s="84"/>
      <c r="F302" s="63">
        <f t="shared" si="41"/>
        <v>0</v>
      </c>
      <c r="G302" s="48">
        <f>'PNC, Exon. &amp; no Exon.'!B335</f>
        <v>0</v>
      </c>
      <c r="H302" s="48">
        <f>'PNC, Exon. &amp; no Exon.'!C335</f>
        <v>0</v>
      </c>
      <c r="I302" s="82"/>
      <c r="J302" s="63">
        <f t="shared" si="36"/>
        <v>0</v>
      </c>
      <c r="K302" s="48">
        <f t="shared" si="37"/>
        <v>0</v>
      </c>
      <c r="L302" s="94" t="e">
        <f t="shared" si="38"/>
        <v>#DIV/0!</v>
      </c>
      <c r="M302" s="61" t="e">
        <f t="shared" si="39"/>
        <v>#DIV/0!</v>
      </c>
      <c r="N302" s="61" t="e">
        <f t="shared" si="40"/>
        <v>#DIV/0!</v>
      </c>
    </row>
    <row r="303" spans="1:14" ht="15.95" hidden="1" customHeight="1" x14ac:dyDescent="0.2">
      <c r="A303" s="11"/>
      <c r="B303" s="52" t="s">
        <v>122</v>
      </c>
      <c r="C303" s="48"/>
      <c r="D303" s="48"/>
      <c r="E303" s="84"/>
      <c r="F303" s="63">
        <f t="shared" si="41"/>
        <v>0</v>
      </c>
      <c r="G303" s="48">
        <f>'PNC, Exon. &amp; no Exon.'!B336</f>
        <v>0</v>
      </c>
      <c r="H303" s="48">
        <f>'PNC, Exon. &amp; no Exon.'!C336</f>
        <v>0</v>
      </c>
      <c r="I303" s="82"/>
      <c r="J303" s="63">
        <f t="shared" si="36"/>
        <v>0</v>
      </c>
      <c r="K303" s="48">
        <f t="shared" si="37"/>
        <v>0</v>
      </c>
      <c r="L303" s="94" t="e">
        <f t="shared" si="38"/>
        <v>#DIV/0!</v>
      </c>
      <c r="M303" s="61" t="e">
        <f t="shared" si="39"/>
        <v>#DIV/0!</v>
      </c>
      <c r="N303" s="61" t="e">
        <f t="shared" si="40"/>
        <v>#DIV/0!</v>
      </c>
    </row>
    <row r="304" spans="1:14" ht="15.95" hidden="1" customHeight="1" x14ac:dyDescent="0.2">
      <c r="A304" s="11"/>
      <c r="B304" s="52" t="s">
        <v>88</v>
      </c>
      <c r="C304" s="48"/>
      <c r="D304" s="48"/>
      <c r="E304" s="84"/>
      <c r="F304" s="63">
        <f t="shared" si="41"/>
        <v>0</v>
      </c>
      <c r="G304" s="48">
        <f>'PNC, Exon. &amp; no Exon.'!B337</f>
        <v>0</v>
      </c>
      <c r="H304" s="48">
        <f>'PNC, Exon. &amp; no Exon.'!C337</f>
        <v>0</v>
      </c>
      <c r="I304" s="82"/>
      <c r="J304" s="63">
        <f t="shared" si="36"/>
        <v>0</v>
      </c>
      <c r="K304" s="48">
        <f t="shared" si="37"/>
        <v>0</v>
      </c>
      <c r="L304" s="94" t="e">
        <f t="shared" si="38"/>
        <v>#DIV/0!</v>
      </c>
      <c r="M304" s="61" t="e">
        <f t="shared" si="39"/>
        <v>#DIV/0!</v>
      </c>
      <c r="N304" s="61" t="e">
        <f t="shared" si="40"/>
        <v>#DIV/0!</v>
      </c>
    </row>
    <row r="305" spans="1:14" ht="15.95" hidden="1" customHeight="1" x14ac:dyDescent="0.2">
      <c r="A305" s="11"/>
      <c r="B305" s="52" t="s">
        <v>107</v>
      </c>
      <c r="C305" s="48"/>
      <c r="D305" s="48"/>
      <c r="E305" s="84"/>
      <c r="F305" s="63">
        <f t="shared" si="41"/>
        <v>0</v>
      </c>
      <c r="G305" s="48">
        <f>'PNC, Exon. &amp; no Exon.'!B338</f>
        <v>0</v>
      </c>
      <c r="H305" s="48">
        <f>'PNC, Exon. &amp; no Exon.'!C338</f>
        <v>0</v>
      </c>
      <c r="I305" s="82"/>
      <c r="J305" s="63">
        <f t="shared" si="36"/>
        <v>0</v>
      </c>
      <c r="K305" s="48">
        <f t="shared" si="37"/>
        <v>0</v>
      </c>
      <c r="L305" s="94" t="e">
        <f t="shared" si="38"/>
        <v>#DIV/0!</v>
      </c>
      <c r="M305" s="61" t="e">
        <f t="shared" si="39"/>
        <v>#DIV/0!</v>
      </c>
      <c r="N305" s="61" t="e">
        <f t="shared" si="40"/>
        <v>#DIV/0!</v>
      </c>
    </row>
    <row r="306" spans="1:14" ht="15.95" hidden="1" customHeight="1" x14ac:dyDescent="0.2">
      <c r="A306" s="11"/>
      <c r="B306" s="52" t="s">
        <v>105</v>
      </c>
      <c r="C306" s="48"/>
      <c r="D306" s="48"/>
      <c r="E306" s="84"/>
      <c r="F306" s="63">
        <f t="shared" si="41"/>
        <v>0</v>
      </c>
      <c r="G306" s="48">
        <f>'PNC, Exon. &amp; no Exon.'!B339</f>
        <v>0</v>
      </c>
      <c r="H306" s="48">
        <f>'PNC, Exon. &amp; no Exon.'!C339</f>
        <v>0</v>
      </c>
      <c r="I306" s="82"/>
      <c r="J306" s="63">
        <f t="shared" si="36"/>
        <v>0</v>
      </c>
      <c r="K306" s="48">
        <f t="shared" si="37"/>
        <v>0</v>
      </c>
      <c r="L306" s="94" t="e">
        <f t="shared" si="38"/>
        <v>#DIV/0!</v>
      </c>
      <c r="M306" s="61" t="e">
        <f t="shared" si="39"/>
        <v>#DIV/0!</v>
      </c>
      <c r="N306" s="61" t="e">
        <f t="shared" si="40"/>
        <v>#DIV/0!</v>
      </c>
    </row>
    <row r="307" spans="1:14" ht="15.95" hidden="1" customHeight="1" x14ac:dyDescent="0.2">
      <c r="A307" s="11"/>
      <c r="B307" s="52" t="s">
        <v>112</v>
      </c>
      <c r="C307" s="48"/>
      <c r="D307" s="48"/>
      <c r="E307" s="84"/>
      <c r="F307" s="63">
        <f>(C307+D307)</f>
        <v>0</v>
      </c>
      <c r="G307" s="48">
        <f>'PNC, Exon. &amp; no Exon.'!B340</f>
        <v>0</v>
      </c>
      <c r="H307" s="48">
        <f>'PNC, Exon. &amp; no Exon.'!C340</f>
        <v>0</v>
      </c>
      <c r="I307" s="82"/>
      <c r="J307" s="63">
        <f>(G307+H307)</f>
        <v>0</v>
      </c>
      <c r="K307" s="48">
        <f>J307-F307</f>
        <v>0</v>
      </c>
      <c r="L307" s="94" t="e">
        <f t="shared" si="38"/>
        <v>#DIV/0!</v>
      </c>
      <c r="M307" s="61" t="e">
        <f>(F307/$F$308*100)</f>
        <v>#DIV/0!</v>
      </c>
      <c r="N307" s="61" t="e">
        <f>(J307/$J$308*100)</f>
        <v>#DIV/0!</v>
      </c>
    </row>
    <row r="308" spans="1:14" ht="19.5" hidden="1" customHeight="1" x14ac:dyDescent="0.2">
      <c r="A308" s="8"/>
      <c r="B308" s="55" t="s">
        <v>21</v>
      </c>
      <c r="C308" s="66">
        <f>SUM(C270:C307)</f>
        <v>0</v>
      </c>
      <c r="D308" s="66">
        <f>SUM(D270:D307)</f>
        <v>0</v>
      </c>
      <c r="E308" s="66"/>
      <c r="F308" s="66">
        <f>SUM(F270:F307)</f>
        <v>0</v>
      </c>
      <c r="G308" s="66">
        <f>SUM(G270:G307)</f>
        <v>0</v>
      </c>
      <c r="H308" s="66">
        <f>SUM(H270:H307)</f>
        <v>0</v>
      </c>
      <c r="I308" s="66"/>
      <c r="J308" s="66">
        <f>SUM(J270:J307)</f>
        <v>0</v>
      </c>
      <c r="K308" s="66">
        <f>J308-F308</f>
        <v>0</v>
      </c>
      <c r="L308" s="95" t="e">
        <f>K308/F308*100</f>
        <v>#DIV/0!</v>
      </c>
      <c r="M308" s="67" t="e">
        <f>SUM(M270:M307)</f>
        <v>#DIV/0!</v>
      </c>
      <c r="N308" s="67" t="e">
        <f>SUM(N270:N307)</f>
        <v>#DIV/0!</v>
      </c>
    </row>
    <row r="309" spans="1:14" hidden="1" x14ac:dyDescent="0.2">
      <c r="B309" s="81" t="s">
        <v>98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2" t="s">
        <v>42</v>
      </c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</row>
    <row r="316" spans="1:14" hidden="1" x14ac:dyDescent="0.2">
      <c r="A316" s="183" t="s">
        <v>59</v>
      </c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</row>
    <row r="317" spans="1:14" hidden="1" x14ac:dyDescent="0.2">
      <c r="A317" s="185" t="s">
        <v>134</v>
      </c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</row>
    <row r="318" spans="1:14" hidden="1" x14ac:dyDescent="0.2">
      <c r="A318" s="183" t="s">
        <v>115</v>
      </c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86" t="s">
        <v>33</v>
      </c>
      <c r="C320" s="186" t="s">
        <v>141</v>
      </c>
      <c r="D320" s="186"/>
      <c r="E320" s="186" t="s">
        <v>52</v>
      </c>
      <c r="F320" s="186"/>
      <c r="G320" s="186" t="s">
        <v>142</v>
      </c>
      <c r="H320" s="186"/>
      <c r="I320" s="186"/>
      <c r="J320" s="186"/>
      <c r="K320" s="186" t="s">
        <v>29</v>
      </c>
      <c r="L320" s="186"/>
      <c r="M320" s="186" t="s">
        <v>62</v>
      </c>
      <c r="N320" s="186"/>
    </row>
    <row r="321" spans="1:14" ht="32.25" hidden="1" customHeight="1" x14ac:dyDescent="0.2">
      <c r="A321" s="96"/>
      <c r="B321" s="186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hidden="1" customHeight="1" x14ac:dyDescent="0.2">
      <c r="A322" s="97"/>
      <c r="B322" s="103" t="s">
        <v>91</v>
      </c>
      <c r="C322" s="48"/>
      <c r="D322" s="48"/>
      <c r="E322" s="82"/>
      <c r="F322" s="63">
        <f>C322+D322</f>
        <v>0</v>
      </c>
      <c r="G322" s="48">
        <f>'PNC, Exon. &amp; no Exon.'!B363</f>
        <v>0</v>
      </c>
      <c r="H322" s="48">
        <f>'PNC, Exon. &amp; no Exon.'!C363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86</v>
      </c>
      <c r="C323" s="48"/>
      <c r="D323" s="48"/>
      <c r="E323" s="82"/>
      <c r="F323" s="63">
        <f t="shared" ref="F323:F359" si="42">C323+D323</f>
        <v>0</v>
      </c>
      <c r="G323" s="48">
        <f>'PNC, Exon. &amp; no Exon.'!B364</f>
        <v>0</v>
      </c>
      <c r="H323" s="48">
        <f>'PNC, Exon. &amp; no Exon.'!C364</f>
        <v>0</v>
      </c>
      <c r="I323" s="82"/>
      <c r="J323" s="63">
        <f t="shared" ref="J323:J358" si="43">(G323+H323)</f>
        <v>0</v>
      </c>
      <c r="K323" s="48">
        <f t="shared" ref="K323:K358" si="44">J323-F323</f>
        <v>0</v>
      </c>
      <c r="L323" s="94" t="e">
        <f t="shared" ref="L323:L358" si="45">K323/F323*100</f>
        <v>#DIV/0!</v>
      </c>
      <c r="M323" s="61" t="e">
        <f t="shared" ref="M323:M358" si="46">(F323/$F$360*100)</f>
        <v>#DIV/0!</v>
      </c>
      <c r="N323" s="61" t="e">
        <f t="shared" ref="N323:N358" si="47">(J323/$J$360*100)</f>
        <v>#DIV/0!</v>
      </c>
    </row>
    <row r="324" spans="1:14" ht="15.95" hidden="1" customHeight="1" x14ac:dyDescent="0.2">
      <c r="A324" s="98"/>
      <c r="B324" s="52" t="s">
        <v>101</v>
      </c>
      <c r="C324" s="48"/>
      <c r="D324" s="48"/>
      <c r="E324" s="82"/>
      <c r="F324" s="63">
        <f t="shared" si="42"/>
        <v>0</v>
      </c>
      <c r="G324" s="48">
        <f>'PNC, Exon. &amp; no Exon.'!B365</f>
        <v>0</v>
      </c>
      <c r="H324" s="48">
        <f>'PNC, Exon. &amp; no Exon.'!C365</f>
        <v>0</v>
      </c>
      <c r="I324" s="82"/>
      <c r="J324" s="63">
        <f t="shared" si="43"/>
        <v>0</v>
      </c>
      <c r="K324" s="48">
        <f t="shared" si="44"/>
        <v>0</v>
      </c>
      <c r="L324" s="94" t="e">
        <f t="shared" si="45"/>
        <v>#DIV/0!</v>
      </c>
      <c r="M324" s="61" t="e">
        <f t="shared" si="46"/>
        <v>#DIV/0!</v>
      </c>
      <c r="N324" s="61" t="e">
        <f t="shared" si="47"/>
        <v>#DIV/0!</v>
      </c>
    </row>
    <row r="325" spans="1:14" ht="15.95" hidden="1" customHeight="1" x14ac:dyDescent="0.2">
      <c r="A325" s="98"/>
      <c r="B325" s="52" t="s">
        <v>97</v>
      </c>
      <c r="C325" s="48"/>
      <c r="D325" s="48"/>
      <c r="E325" s="82"/>
      <c r="F325" s="63">
        <f t="shared" si="42"/>
        <v>0</v>
      </c>
      <c r="G325" s="48">
        <f>'PNC, Exon. &amp; no Exon.'!B366</f>
        <v>0</v>
      </c>
      <c r="H325" s="48">
        <f>'PNC, Exon. &amp; no Exon.'!C366</f>
        <v>0</v>
      </c>
      <c r="I325" s="82"/>
      <c r="J325" s="63">
        <f t="shared" si="43"/>
        <v>0</v>
      </c>
      <c r="K325" s="48">
        <f t="shared" si="44"/>
        <v>0</v>
      </c>
      <c r="L325" s="94" t="e">
        <f t="shared" si="45"/>
        <v>#DIV/0!</v>
      </c>
      <c r="M325" s="61" t="e">
        <f t="shared" si="46"/>
        <v>#DIV/0!</v>
      </c>
      <c r="N325" s="61" t="e">
        <f t="shared" si="47"/>
        <v>#DIV/0!</v>
      </c>
    </row>
    <row r="326" spans="1:14" ht="15.95" hidden="1" customHeight="1" x14ac:dyDescent="0.2">
      <c r="A326" s="98"/>
      <c r="B326" s="52" t="s">
        <v>92</v>
      </c>
      <c r="C326" s="48"/>
      <c r="D326" s="48"/>
      <c r="E326" s="82"/>
      <c r="F326" s="63">
        <f t="shared" si="42"/>
        <v>0</v>
      </c>
      <c r="G326" s="48">
        <f>'PNC, Exon. &amp; no Exon.'!B367</f>
        <v>0</v>
      </c>
      <c r="H326" s="48">
        <f>'PNC, Exon. &amp; no Exon.'!C367</f>
        <v>0</v>
      </c>
      <c r="I326" s="82"/>
      <c r="J326" s="63">
        <f t="shared" si="43"/>
        <v>0</v>
      </c>
      <c r="K326" s="48">
        <f t="shared" si="44"/>
        <v>0</v>
      </c>
      <c r="L326" s="94" t="e">
        <f t="shared" si="45"/>
        <v>#DIV/0!</v>
      </c>
      <c r="M326" s="61" t="e">
        <f t="shared" si="46"/>
        <v>#DIV/0!</v>
      </c>
      <c r="N326" s="61" t="e">
        <f t="shared" si="47"/>
        <v>#DIV/0!</v>
      </c>
    </row>
    <row r="327" spans="1:14" ht="15.95" hidden="1" customHeight="1" x14ac:dyDescent="0.2">
      <c r="A327" s="98"/>
      <c r="B327" s="52" t="s">
        <v>89</v>
      </c>
      <c r="C327" s="48"/>
      <c r="D327" s="48"/>
      <c r="E327" s="82"/>
      <c r="F327" s="63">
        <f t="shared" si="42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3"/>
        <v>0</v>
      </c>
      <c r="K327" s="48">
        <f t="shared" si="44"/>
        <v>0</v>
      </c>
      <c r="L327" s="94" t="e">
        <f t="shared" si="45"/>
        <v>#DIV/0!</v>
      </c>
      <c r="M327" s="61" t="e">
        <f t="shared" si="46"/>
        <v>#DIV/0!</v>
      </c>
      <c r="N327" s="61" t="e">
        <f t="shared" si="47"/>
        <v>#DIV/0!</v>
      </c>
    </row>
    <row r="328" spans="1:14" ht="15.95" hidden="1" customHeight="1" x14ac:dyDescent="0.2">
      <c r="A328" s="98"/>
      <c r="B328" s="52" t="s">
        <v>94</v>
      </c>
      <c r="C328" s="48"/>
      <c r="D328" s="48"/>
      <c r="E328" s="82"/>
      <c r="F328" s="63">
        <f t="shared" si="42"/>
        <v>0</v>
      </c>
      <c r="G328" s="48">
        <f>'PNC, Exon. &amp; no Exon.'!B369</f>
        <v>0</v>
      </c>
      <c r="H328" s="48">
        <f>'PNC, Exon. &amp; no Exon.'!C369</f>
        <v>0</v>
      </c>
      <c r="I328" s="82"/>
      <c r="J328" s="63">
        <f t="shared" si="43"/>
        <v>0</v>
      </c>
      <c r="K328" s="48">
        <f t="shared" si="44"/>
        <v>0</v>
      </c>
      <c r="L328" s="94" t="e">
        <f t="shared" si="45"/>
        <v>#DIV/0!</v>
      </c>
      <c r="M328" s="61" t="e">
        <f t="shared" si="46"/>
        <v>#DIV/0!</v>
      </c>
      <c r="N328" s="61" t="e">
        <f t="shared" si="47"/>
        <v>#DIV/0!</v>
      </c>
    </row>
    <row r="329" spans="1:14" ht="15.95" hidden="1" customHeight="1" x14ac:dyDescent="0.2">
      <c r="A329" s="98"/>
      <c r="B329" s="52" t="s">
        <v>90</v>
      </c>
      <c r="C329" s="48"/>
      <c r="D329" s="48"/>
      <c r="E329" s="82"/>
      <c r="F329" s="63">
        <f t="shared" si="42"/>
        <v>0</v>
      </c>
      <c r="G329" s="48">
        <f>'PNC, Exon. &amp; no Exon.'!B370</f>
        <v>0</v>
      </c>
      <c r="H329" s="48">
        <f>'PNC, Exon. &amp; no Exon.'!C370</f>
        <v>0</v>
      </c>
      <c r="I329" s="82"/>
      <c r="J329" s="63">
        <f t="shared" si="43"/>
        <v>0</v>
      </c>
      <c r="K329" s="48">
        <f t="shared" si="44"/>
        <v>0</v>
      </c>
      <c r="L329" s="94" t="e">
        <f t="shared" si="45"/>
        <v>#DIV/0!</v>
      </c>
      <c r="M329" s="61" t="e">
        <f t="shared" si="46"/>
        <v>#DIV/0!</v>
      </c>
      <c r="N329" s="61" t="e">
        <f t="shared" si="47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2"/>
        <v>0</v>
      </c>
      <c r="G330" s="48">
        <f>'PNC, Exon. &amp; no Exon.'!B371</f>
        <v>0</v>
      </c>
      <c r="H330" s="48">
        <f>'PNC, Exon. &amp; no Exon.'!C371</f>
        <v>0</v>
      </c>
      <c r="I330" s="82"/>
      <c r="J330" s="63">
        <f t="shared" si="43"/>
        <v>0</v>
      </c>
      <c r="K330" s="48">
        <f t="shared" si="44"/>
        <v>0</v>
      </c>
      <c r="L330" s="94" t="e">
        <f t="shared" si="45"/>
        <v>#DIV/0!</v>
      </c>
      <c r="M330" s="61" t="e">
        <f t="shared" si="46"/>
        <v>#DIV/0!</v>
      </c>
      <c r="N330" s="61" t="e">
        <f t="shared" si="47"/>
        <v>#DIV/0!</v>
      </c>
    </row>
    <row r="331" spans="1:14" ht="15.95" hidden="1" customHeight="1" x14ac:dyDescent="0.2">
      <c r="A331" s="98"/>
      <c r="B331" s="52" t="s">
        <v>96</v>
      </c>
      <c r="C331" s="48"/>
      <c r="D331" s="48"/>
      <c r="E331" s="84"/>
      <c r="F331" s="63">
        <f t="shared" si="42"/>
        <v>0</v>
      </c>
      <c r="G331" s="48">
        <f>'PNC, Exon. &amp; no Exon.'!B372</f>
        <v>0</v>
      </c>
      <c r="H331" s="48">
        <f>'PNC, Exon. &amp; no Exon.'!C372</f>
        <v>0</v>
      </c>
      <c r="I331" s="82"/>
      <c r="J331" s="63">
        <f t="shared" si="43"/>
        <v>0</v>
      </c>
      <c r="K331" s="48">
        <f t="shared" si="44"/>
        <v>0</v>
      </c>
      <c r="L331" s="94" t="e">
        <f t="shared" si="45"/>
        <v>#DIV/0!</v>
      </c>
      <c r="M331" s="61" t="e">
        <f t="shared" si="46"/>
        <v>#DIV/0!</v>
      </c>
      <c r="N331" s="61" t="e">
        <f t="shared" si="47"/>
        <v>#DIV/0!</v>
      </c>
    </row>
    <row r="332" spans="1:14" ht="15.95" hidden="1" customHeight="1" x14ac:dyDescent="0.2">
      <c r="A332" s="11"/>
      <c r="B332" s="52" t="s">
        <v>100</v>
      </c>
      <c r="C332" s="48"/>
      <c r="D332" s="48"/>
      <c r="E332" s="84"/>
      <c r="F332" s="63">
        <f t="shared" si="42"/>
        <v>0</v>
      </c>
      <c r="G332" s="48">
        <f>'PNC, Exon. &amp; no Exon.'!B373</f>
        <v>0</v>
      </c>
      <c r="H332" s="48">
        <f>'PNC, Exon. &amp; no Exon.'!C373</f>
        <v>0</v>
      </c>
      <c r="I332" s="82"/>
      <c r="J332" s="63">
        <f t="shared" si="43"/>
        <v>0</v>
      </c>
      <c r="K332" s="48">
        <f t="shared" si="44"/>
        <v>0</v>
      </c>
      <c r="L332" s="94" t="e">
        <f t="shared" si="45"/>
        <v>#DIV/0!</v>
      </c>
      <c r="M332" s="61" t="e">
        <f t="shared" si="46"/>
        <v>#DIV/0!</v>
      </c>
      <c r="N332" s="61" t="e">
        <f t="shared" si="47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2"/>
        <v>0</v>
      </c>
      <c r="G333" s="48">
        <f>'PNC, Exon. &amp; no Exon.'!B374</f>
        <v>0</v>
      </c>
      <c r="H333" s="48">
        <f>'PNC, Exon. &amp; no Exon.'!C374</f>
        <v>0</v>
      </c>
      <c r="I333" s="82"/>
      <c r="J333" s="63">
        <f t="shared" si="43"/>
        <v>0</v>
      </c>
      <c r="K333" s="48">
        <f t="shared" si="44"/>
        <v>0</v>
      </c>
      <c r="L333" s="94" t="e">
        <f t="shared" si="45"/>
        <v>#DIV/0!</v>
      </c>
      <c r="M333" s="61" t="e">
        <f t="shared" si="46"/>
        <v>#DIV/0!</v>
      </c>
      <c r="N333" s="61" t="e">
        <f t="shared" si="47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2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3"/>
        <v>0</v>
      </c>
      <c r="K334" s="48">
        <f t="shared" si="44"/>
        <v>0</v>
      </c>
      <c r="L334" s="94" t="e">
        <f t="shared" si="45"/>
        <v>#DIV/0!</v>
      </c>
      <c r="M334" s="61" t="e">
        <f t="shared" si="46"/>
        <v>#DIV/0!</v>
      </c>
      <c r="N334" s="61" t="e">
        <f t="shared" si="47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2"/>
        <v>0</v>
      </c>
      <c r="G335" s="48">
        <f>'PNC, Exon. &amp; no Exon.'!B376</f>
        <v>0</v>
      </c>
      <c r="H335" s="48">
        <f>'PNC, Exon. &amp; no Exon.'!C376</f>
        <v>0</v>
      </c>
      <c r="I335" s="82"/>
      <c r="J335" s="63">
        <f t="shared" si="43"/>
        <v>0</v>
      </c>
      <c r="K335" s="48">
        <f t="shared" si="44"/>
        <v>0</v>
      </c>
      <c r="L335" s="94" t="e">
        <f t="shared" si="45"/>
        <v>#DIV/0!</v>
      </c>
      <c r="M335" s="61" t="e">
        <f t="shared" si="46"/>
        <v>#DIV/0!</v>
      </c>
      <c r="N335" s="61" t="e">
        <f t="shared" si="47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2"/>
        <v>0</v>
      </c>
      <c r="G336" s="48">
        <f>'PNC, Exon. &amp; no Exon.'!B377</f>
        <v>0</v>
      </c>
      <c r="H336" s="48">
        <f>'PNC, Exon. &amp; no Exon.'!C377</f>
        <v>0</v>
      </c>
      <c r="I336" s="82"/>
      <c r="J336" s="63">
        <f t="shared" si="43"/>
        <v>0</v>
      </c>
      <c r="K336" s="48">
        <f t="shared" si="44"/>
        <v>0</v>
      </c>
      <c r="L336" s="94" t="e">
        <f t="shared" si="45"/>
        <v>#DIV/0!</v>
      </c>
      <c r="M336" s="61" t="e">
        <f t="shared" si="46"/>
        <v>#DIV/0!</v>
      </c>
      <c r="N336" s="61" t="e">
        <f t="shared" si="47"/>
        <v>#DIV/0!</v>
      </c>
    </row>
    <row r="337" spans="1:14" ht="15.95" hidden="1" customHeight="1" x14ac:dyDescent="0.2">
      <c r="A337" s="11"/>
      <c r="B337" s="52" t="s">
        <v>109</v>
      </c>
      <c r="C337" s="48"/>
      <c r="D337" s="48"/>
      <c r="E337" s="82"/>
      <c r="F337" s="63">
        <f t="shared" si="42"/>
        <v>0</v>
      </c>
      <c r="G337" s="48">
        <f>'PNC, Exon. &amp; no Exon.'!B378</f>
        <v>0</v>
      </c>
      <c r="H337" s="48">
        <f>'PNC, Exon. &amp; no Exon.'!C378</f>
        <v>0</v>
      </c>
      <c r="I337" s="82"/>
      <c r="J337" s="63">
        <f t="shared" si="43"/>
        <v>0</v>
      </c>
      <c r="K337" s="48">
        <f t="shared" si="44"/>
        <v>0</v>
      </c>
      <c r="L337" s="94" t="e">
        <f t="shared" si="45"/>
        <v>#DIV/0!</v>
      </c>
      <c r="M337" s="61" t="e">
        <f t="shared" si="46"/>
        <v>#DIV/0!</v>
      </c>
      <c r="N337" s="61" t="e">
        <f t="shared" si="47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2"/>
        <v>0</v>
      </c>
      <c r="G338" s="48">
        <f>'PNC, Exon. &amp; no Exon.'!B379</f>
        <v>0</v>
      </c>
      <c r="H338" s="48">
        <f>'PNC, Exon. &amp; no Exon.'!C379</f>
        <v>0</v>
      </c>
      <c r="I338" s="82"/>
      <c r="J338" s="63">
        <f t="shared" si="43"/>
        <v>0</v>
      </c>
      <c r="K338" s="48">
        <f t="shared" si="44"/>
        <v>0</v>
      </c>
      <c r="L338" s="94" t="e">
        <f t="shared" si="45"/>
        <v>#DIV/0!</v>
      </c>
      <c r="M338" s="61" t="e">
        <f t="shared" si="46"/>
        <v>#DIV/0!</v>
      </c>
      <c r="N338" s="61" t="e">
        <f t="shared" si="47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2"/>
        <v>0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3"/>
        <v>0</v>
      </c>
      <c r="K339" s="48">
        <f t="shared" si="44"/>
        <v>0</v>
      </c>
      <c r="L339" s="94" t="e">
        <f t="shared" si="45"/>
        <v>#DIV/0!</v>
      </c>
      <c r="M339" s="61" t="e">
        <f t="shared" si="46"/>
        <v>#DIV/0!</v>
      </c>
      <c r="N339" s="61" t="e">
        <f t="shared" si="47"/>
        <v>#DIV/0!</v>
      </c>
    </row>
    <row r="340" spans="1:14" ht="15.95" hidden="1" customHeight="1" x14ac:dyDescent="0.2">
      <c r="A340" s="11"/>
      <c r="B340" s="52" t="s">
        <v>102</v>
      </c>
      <c r="C340" s="48"/>
      <c r="D340" s="48"/>
      <c r="E340" s="82"/>
      <c r="F340" s="63">
        <f t="shared" si="42"/>
        <v>0</v>
      </c>
      <c r="G340" s="48">
        <f>'PNC, Exon. &amp; no Exon.'!B381</f>
        <v>0</v>
      </c>
      <c r="H340" s="48">
        <f>'PNC, Exon. &amp; no Exon.'!C381</f>
        <v>0</v>
      </c>
      <c r="I340" s="82"/>
      <c r="J340" s="63">
        <f t="shared" si="43"/>
        <v>0</v>
      </c>
      <c r="K340" s="48">
        <f t="shared" si="44"/>
        <v>0</v>
      </c>
      <c r="L340" s="94" t="e">
        <f t="shared" si="45"/>
        <v>#DIV/0!</v>
      </c>
      <c r="M340" s="61" t="e">
        <f t="shared" si="46"/>
        <v>#DIV/0!</v>
      </c>
      <c r="N340" s="61" t="e">
        <f t="shared" si="47"/>
        <v>#DIV/0!</v>
      </c>
    </row>
    <row r="341" spans="1:14" ht="15.95" hidden="1" customHeight="1" x14ac:dyDescent="0.2">
      <c r="A341" s="11"/>
      <c r="B341" s="52" t="s">
        <v>93</v>
      </c>
      <c r="C341" s="48"/>
      <c r="D341" s="48"/>
      <c r="E341" s="84"/>
      <c r="F341" s="63">
        <f t="shared" si="42"/>
        <v>0</v>
      </c>
      <c r="G341" s="48">
        <f>'PNC, Exon. &amp; no Exon.'!B382</f>
        <v>0</v>
      </c>
      <c r="H341" s="48">
        <f>'PNC, Exon. &amp; no Exon.'!C382</f>
        <v>0</v>
      </c>
      <c r="I341" s="82"/>
      <c r="J341" s="63">
        <f t="shared" si="43"/>
        <v>0</v>
      </c>
      <c r="K341" s="48">
        <f t="shared" si="44"/>
        <v>0</v>
      </c>
      <c r="L341" s="94" t="e">
        <f t="shared" si="45"/>
        <v>#DIV/0!</v>
      </c>
      <c r="M341" s="61" t="e">
        <f t="shared" si="46"/>
        <v>#DIV/0!</v>
      </c>
      <c r="N341" s="61" t="e">
        <f t="shared" si="47"/>
        <v>#DIV/0!</v>
      </c>
    </row>
    <row r="342" spans="1:14" ht="15.95" hidden="1" customHeight="1" x14ac:dyDescent="0.2">
      <c r="A342" s="11"/>
      <c r="B342" s="52" t="s">
        <v>103</v>
      </c>
      <c r="C342" s="48"/>
      <c r="D342" s="48"/>
      <c r="E342" s="84"/>
      <c r="F342" s="63">
        <f t="shared" si="42"/>
        <v>0</v>
      </c>
      <c r="G342" s="48">
        <f>'PNC, Exon. &amp; no Exon.'!B383</f>
        <v>0</v>
      </c>
      <c r="H342" s="48">
        <f>'PNC, Exon. &amp; no Exon.'!C383</f>
        <v>0</v>
      </c>
      <c r="I342" s="82"/>
      <c r="J342" s="63">
        <f t="shared" si="43"/>
        <v>0</v>
      </c>
      <c r="K342" s="48">
        <f t="shared" si="44"/>
        <v>0</v>
      </c>
      <c r="L342" s="94" t="e">
        <f t="shared" si="45"/>
        <v>#DIV/0!</v>
      </c>
      <c r="M342" s="61" t="e">
        <f t="shared" si="46"/>
        <v>#DIV/0!</v>
      </c>
      <c r="N342" s="61" t="e">
        <f t="shared" si="47"/>
        <v>#DIV/0!</v>
      </c>
    </row>
    <row r="343" spans="1:14" ht="15.95" hidden="1" customHeight="1" x14ac:dyDescent="0.2">
      <c r="A343" s="11"/>
      <c r="B343" s="51" t="s">
        <v>117</v>
      </c>
      <c r="C343" s="48"/>
      <c r="D343" s="48"/>
      <c r="E343" s="84"/>
      <c r="F343" s="63">
        <f t="shared" si="42"/>
        <v>0</v>
      </c>
      <c r="G343" s="48">
        <f>'PNC, Exon. &amp; no Exon.'!B384</f>
        <v>0</v>
      </c>
      <c r="H343" s="48">
        <f>'PNC, Exon. &amp; no Exon.'!C384</f>
        <v>0</v>
      </c>
      <c r="I343" s="82"/>
      <c r="J343" s="63">
        <f t="shared" si="43"/>
        <v>0</v>
      </c>
      <c r="K343" s="48">
        <f t="shared" si="44"/>
        <v>0</v>
      </c>
      <c r="L343" s="94" t="e">
        <f t="shared" si="45"/>
        <v>#DIV/0!</v>
      </c>
      <c r="M343" s="61" t="e">
        <f t="shared" si="46"/>
        <v>#DIV/0!</v>
      </c>
      <c r="N343" s="61" t="e">
        <f t="shared" si="47"/>
        <v>#DIV/0!</v>
      </c>
    </row>
    <row r="344" spans="1:14" ht="15.95" hidden="1" customHeight="1" x14ac:dyDescent="0.2">
      <c r="A344" s="11"/>
      <c r="B344" s="52" t="s">
        <v>108</v>
      </c>
      <c r="C344" s="48"/>
      <c r="D344" s="48"/>
      <c r="E344" s="84"/>
      <c r="F344" s="63">
        <f t="shared" si="42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3"/>
        <v>0</v>
      </c>
      <c r="K344" s="48">
        <f t="shared" si="44"/>
        <v>0</v>
      </c>
      <c r="L344" s="94" t="e">
        <f t="shared" si="45"/>
        <v>#DIV/0!</v>
      </c>
      <c r="M344" s="61" t="e">
        <f t="shared" si="46"/>
        <v>#DIV/0!</v>
      </c>
      <c r="N344" s="61" t="e">
        <f t="shared" si="47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2"/>
        <v>0</v>
      </c>
      <c r="G345" s="48">
        <f>'PNC, Exon. &amp; no Exon.'!B386</f>
        <v>0</v>
      </c>
      <c r="H345" s="48">
        <f>'PNC, Exon. &amp; no Exon.'!C386</f>
        <v>0</v>
      </c>
      <c r="I345" s="82"/>
      <c r="J345" s="63">
        <f t="shared" si="43"/>
        <v>0</v>
      </c>
      <c r="K345" s="48">
        <f t="shared" si="44"/>
        <v>0</v>
      </c>
      <c r="L345" s="94" t="e">
        <f t="shared" si="45"/>
        <v>#DIV/0!</v>
      </c>
      <c r="M345" s="61" t="e">
        <f t="shared" si="46"/>
        <v>#DIV/0!</v>
      </c>
      <c r="N345" s="61" t="e">
        <f t="shared" si="47"/>
        <v>#DIV/0!</v>
      </c>
    </row>
    <row r="346" spans="1:14" ht="15.95" hidden="1" customHeight="1" x14ac:dyDescent="0.2">
      <c r="A346" s="11"/>
      <c r="B346" s="52" t="s">
        <v>106</v>
      </c>
      <c r="C346" s="48"/>
      <c r="D346" s="48"/>
      <c r="E346" s="84"/>
      <c r="F346" s="63">
        <f t="shared" si="42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3"/>
        <v>0</v>
      </c>
      <c r="K346" s="48">
        <f t="shared" si="44"/>
        <v>0</v>
      </c>
      <c r="L346" s="94" t="e">
        <f t="shared" si="45"/>
        <v>#DIV/0!</v>
      </c>
      <c r="M346" s="61" t="e">
        <f t="shared" si="46"/>
        <v>#DIV/0!</v>
      </c>
      <c r="N346" s="61" t="e">
        <f t="shared" si="47"/>
        <v>#DIV/0!</v>
      </c>
    </row>
    <row r="347" spans="1:14" ht="15.95" hidden="1" customHeight="1" x14ac:dyDescent="0.2">
      <c r="A347" s="11"/>
      <c r="B347" s="52" t="s">
        <v>116</v>
      </c>
      <c r="C347" s="48"/>
      <c r="D347" s="48"/>
      <c r="E347" s="82"/>
      <c r="F347" s="63">
        <f t="shared" si="42"/>
        <v>0</v>
      </c>
      <c r="G347" s="48">
        <f>'PNC, Exon. &amp; no Exon.'!B388</f>
        <v>0</v>
      </c>
      <c r="H347" s="48">
        <f>'PNC, Exon. &amp; no Exon.'!C388</f>
        <v>0</v>
      </c>
      <c r="I347" s="82"/>
      <c r="J347" s="63">
        <f t="shared" si="43"/>
        <v>0</v>
      </c>
      <c r="K347" s="48">
        <f t="shared" si="44"/>
        <v>0</v>
      </c>
      <c r="L347" s="94" t="e">
        <f t="shared" si="45"/>
        <v>#DIV/0!</v>
      </c>
      <c r="M347" s="61" t="e">
        <f t="shared" si="46"/>
        <v>#DIV/0!</v>
      </c>
      <c r="N347" s="61" t="e">
        <f t="shared" si="47"/>
        <v>#DIV/0!</v>
      </c>
    </row>
    <row r="348" spans="1:14" ht="15.95" hidden="1" customHeight="1" x14ac:dyDescent="0.2">
      <c r="A348" s="11"/>
      <c r="B348" s="52" t="s">
        <v>118</v>
      </c>
      <c r="C348" s="48"/>
      <c r="D348" s="48"/>
      <c r="E348" s="82"/>
      <c r="F348" s="63">
        <f t="shared" si="42"/>
        <v>0</v>
      </c>
      <c r="G348" s="48">
        <f>'PNC, Exon. &amp; no Exon.'!B389</f>
        <v>0</v>
      </c>
      <c r="H348" s="48">
        <f>'PNC, Exon. &amp; no Exon.'!C389</f>
        <v>0</v>
      </c>
      <c r="I348" s="82"/>
      <c r="J348" s="63">
        <f t="shared" si="43"/>
        <v>0</v>
      </c>
      <c r="K348" s="48">
        <f t="shared" si="44"/>
        <v>0</v>
      </c>
      <c r="L348" s="94" t="e">
        <f t="shared" si="45"/>
        <v>#DIV/0!</v>
      </c>
      <c r="M348" s="61" t="e">
        <f t="shared" si="46"/>
        <v>#DIV/0!</v>
      </c>
      <c r="N348" s="61" t="e">
        <f t="shared" si="47"/>
        <v>#DIV/0!</v>
      </c>
    </row>
    <row r="349" spans="1:14" ht="15.95" hidden="1" customHeight="1" x14ac:dyDescent="0.2">
      <c r="A349" s="11"/>
      <c r="B349" s="52" t="s">
        <v>121</v>
      </c>
      <c r="C349" s="48"/>
      <c r="D349" s="48"/>
      <c r="E349" s="82"/>
      <c r="F349" s="63">
        <f t="shared" si="42"/>
        <v>0</v>
      </c>
      <c r="G349" s="48">
        <f>'PNC, Exon. &amp; no Exon.'!B390</f>
        <v>0</v>
      </c>
      <c r="H349" s="48">
        <f>'PNC, Exon. &amp; no Exon.'!C390</f>
        <v>0</v>
      </c>
      <c r="I349" s="82"/>
      <c r="J349" s="63">
        <f t="shared" si="43"/>
        <v>0</v>
      </c>
      <c r="K349" s="48">
        <f t="shared" si="44"/>
        <v>0</v>
      </c>
      <c r="L349" s="94" t="e">
        <f t="shared" si="45"/>
        <v>#DIV/0!</v>
      </c>
      <c r="M349" s="61" t="e">
        <f t="shared" si="46"/>
        <v>#DIV/0!</v>
      </c>
      <c r="N349" s="61" t="e">
        <f t="shared" si="47"/>
        <v>#DIV/0!</v>
      </c>
    </row>
    <row r="350" spans="1:14" ht="15.95" hidden="1" customHeight="1" x14ac:dyDescent="0.2">
      <c r="A350" s="11"/>
      <c r="B350" s="52" t="s">
        <v>99</v>
      </c>
      <c r="C350" s="48"/>
      <c r="D350" s="48"/>
      <c r="E350" s="82"/>
      <c r="F350" s="63">
        <f t="shared" si="42"/>
        <v>0</v>
      </c>
      <c r="G350" s="48">
        <f>'PNC, Exon. &amp; no Exon.'!B391</f>
        <v>0</v>
      </c>
      <c r="H350" s="48">
        <f>'PNC, Exon. &amp; no Exon.'!C391</f>
        <v>0</v>
      </c>
      <c r="I350" s="82"/>
      <c r="J350" s="63">
        <f t="shared" si="43"/>
        <v>0</v>
      </c>
      <c r="K350" s="48">
        <f t="shared" si="44"/>
        <v>0</v>
      </c>
      <c r="L350" s="94" t="e">
        <f t="shared" si="45"/>
        <v>#DIV/0!</v>
      </c>
      <c r="M350" s="61" t="e">
        <f t="shared" si="46"/>
        <v>#DIV/0!</v>
      </c>
      <c r="N350" s="61" t="e">
        <f t="shared" si="47"/>
        <v>#DIV/0!</v>
      </c>
    </row>
    <row r="351" spans="1:14" ht="15.95" hidden="1" customHeight="1" x14ac:dyDescent="0.2">
      <c r="A351" s="11"/>
      <c r="B351" s="52" t="s">
        <v>104</v>
      </c>
      <c r="C351" s="48"/>
      <c r="D351" s="48"/>
      <c r="E351" s="82"/>
      <c r="F351" s="63">
        <f t="shared" si="42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3"/>
        <v>0</v>
      </c>
      <c r="K351" s="48">
        <f t="shared" si="44"/>
        <v>0</v>
      </c>
      <c r="L351" s="94" t="e">
        <f t="shared" si="45"/>
        <v>#DIV/0!</v>
      </c>
      <c r="M351" s="61" t="e">
        <f t="shared" si="46"/>
        <v>#DIV/0!</v>
      </c>
      <c r="N351" s="61" t="e">
        <f t="shared" si="47"/>
        <v>#DIV/0!</v>
      </c>
    </row>
    <row r="352" spans="1:14" ht="15.95" hidden="1" customHeight="1" x14ac:dyDescent="0.2">
      <c r="A352" s="11"/>
      <c r="B352" s="51" t="s">
        <v>111</v>
      </c>
      <c r="C352" s="48"/>
      <c r="D352" s="48"/>
      <c r="E352" s="82"/>
      <c r="F352" s="63">
        <f t="shared" si="42"/>
        <v>0</v>
      </c>
      <c r="G352" s="48">
        <f>'PNC, Exon. &amp; no Exon.'!B393</f>
        <v>0</v>
      </c>
      <c r="H352" s="48">
        <f>'PNC, Exon. &amp; no Exon.'!C393</f>
        <v>0</v>
      </c>
      <c r="I352" s="82"/>
      <c r="J352" s="63">
        <f t="shared" si="43"/>
        <v>0</v>
      </c>
      <c r="K352" s="48">
        <f t="shared" si="44"/>
        <v>0</v>
      </c>
      <c r="L352" s="94" t="e">
        <f t="shared" si="45"/>
        <v>#DIV/0!</v>
      </c>
      <c r="M352" s="61" t="e">
        <f t="shared" si="46"/>
        <v>#DIV/0!</v>
      </c>
      <c r="N352" s="61" t="e">
        <f t="shared" si="47"/>
        <v>#DIV/0!</v>
      </c>
    </row>
    <row r="353" spans="1:14" ht="15.95" hidden="1" customHeight="1" x14ac:dyDescent="0.2">
      <c r="A353" s="11"/>
      <c r="B353" s="52" t="s">
        <v>119</v>
      </c>
      <c r="C353" s="48"/>
      <c r="D353" s="48"/>
      <c r="E353" s="84"/>
      <c r="F353" s="63">
        <f t="shared" si="42"/>
        <v>0</v>
      </c>
      <c r="G353" s="48">
        <f>'PNC, Exon. &amp; no Exon.'!B394</f>
        <v>0</v>
      </c>
      <c r="H353" s="48">
        <f>'PNC, Exon. &amp; no Exon.'!C394</f>
        <v>0</v>
      </c>
      <c r="I353" s="82"/>
      <c r="J353" s="63">
        <f t="shared" si="43"/>
        <v>0</v>
      </c>
      <c r="K353" s="48">
        <f t="shared" si="44"/>
        <v>0</v>
      </c>
      <c r="L353" s="94" t="e">
        <f t="shared" si="45"/>
        <v>#DIV/0!</v>
      </c>
      <c r="M353" s="61" t="e">
        <f t="shared" si="46"/>
        <v>#DIV/0!</v>
      </c>
      <c r="N353" s="61" t="e">
        <f t="shared" si="47"/>
        <v>#DIV/0!</v>
      </c>
    </row>
    <row r="354" spans="1:14" ht="15.95" hidden="1" customHeight="1" x14ac:dyDescent="0.2">
      <c r="A354" s="11"/>
      <c r="B354" s="52" t="s">
        <v>120</v>
      </c>
      <c r="C354" s="48"/>
      <c r="D354" s="48"/>
      <c r="E354" s="84"/>
      <c r="F354" s="63">
        <f t="shared" si="42"/>
        <v>0</v>
      </c>
      <c r="G354" s="48">
        <f>'PNC, Exon. &amp; no Exon.'!B395</f>
        <v>0</v>
      </c>
      <c r="H354" s="48">
        <f>'PNC, Exon. &amp; no Exon.'!C395</f>
        <v>0</v>
      </c>
      <c r="I354" s="82"/>
      <c r="J354" s="63">
        <f t="shared" si="43"/>
        <v>0</v>
      </c>
      <c r="K354" s="48">
        <f t="shared" si="44"/>
        <v>0</v>
      </c>
      <c r="L354" s="94" t="e">
        <f t="shared" si="45"/>
        <v>#DIV/0!</v>
      </c>
      <c r="M354" s="61" t="e">
        <f t="shared" si="46"/>
        <v>#DIV/0!</v>
      </c>
      <c r="N354" s="61" t="e">
        <f t="shared" si="47"/>
        <v>#DIV/0!</v>
      </c>
    </row>
    <row r="355" spans="1:14" ht="15.95" hidden="1" customHeight="1" x14ac:dyDescent="0.2">
      <c r="A355" s="11"/>
      <c r="B355" s="52" t="s">
        <v>122</v>
      </c>
      <c r="C355" s="48"/>
      <c r="D355" s="48"/>
      <c r="E355" s="84"/>
      <c r="F355" s="63">
        <f t="shared" si="42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3"/>
        <v>0</v>
      </c>
      <c r="K355" s="48">
        <f t="shared" si="44"/>
        <v>0</v>
      </c>
      <c r="L355" s="94" t="e">
        <f t="shared" si="45"/>
        <v>#DIV/0!</v>
      </c>
      <c r="M355" s="61" t="e">
        <f t="shared" si="46"/>
        <v>#DIV/0!</v>
      </c>
      <c r="N355" s="61" t="e">
        <f t="shared" si="47"/>
        <v>#DIV/0!</v>
      </c>
    </row>
    <row r="356" spans="1:14" ht="15.95" hidden="1" customHeight="1" x14ac:dyDescent="0.2">
      <c r="A356" s="11"/>
      <c r="B356" s="52" t="s">
        <v>88</v>
      </c>
      <c r="C356" s="48"/>
      <c r="D356" s="48"/>
      <c r="E356" s="84"/>
      <c r="F356" s="63">
        <f t="shared" si="42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3"/>
        <v>0</v>
      </c>
      <c r="K356" s="48">
        <f t="shared" si="44"/>
        <v>0</v>
      </c>
      <c r="L356" s="94" t="e">
        <f t="shared" si="45"/>
        <v>#DIV/0!</v>
      </c>
      <c r="M356" s="61" t="e">
        <f t="shared" si="46"/>
        <v>#DIV/0!</v>
      </c>
      <c r="N356" s="61" t="e">
        <f t="shared" si="47"/>
        <v>#DIV/0!</v>
      </c>
    </row>
    <row r="357" spans="1:14" ht="15.95" hidden="1" customHeight="1" x14ac:dyDescent="0.2">
      <c r="A357" s="11"/>
      <c r="B357" s="52" t="s">
        <v>107</v>
      </c>
      <c r="C357" s="48"/>
      <c r="D357" s="48"/>
      <c r="E357" s="84"/>
      <c r="F357" s="63">
        <f t="shared" si="42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3"/>
        <v>0</v>
      </c>
      <c r="K357" s="48">
        <f t="shared" si="44"/>
        <v>0</v>
      </c>
      <c r="L357" s="94" t="e">
        <f t="shared" si="45"/>
        <v>#DIV/0!</v>
      </c>
      <c r="M357" s="61" t="e">
        <f t="shared" si="46"/>
        <v>#DIV/0!</v>
      </c>
      <c r="N357" s="61" t="e">
        <f t="shared" si="47"/>
        <v>#DIV/0!</v>
      </c>
    </row>
    <row r="358" spans="1:14" ht="15.95" hidden="1" customHeight="1" x14ac:dyDescent="0.2">
      <c r="A358" s="11"/>
      <c r="B358" s="52" t="s">
        <v>105</v>
      </c>
      <c r="C358" s="48"/>
      <c r="D358" s="48"/>
      <c r="E358" s="84"/>
      <c r="F358" s="63">
        <f t="shared" si="42"/>
        <v>0</v>
      </c>
      <c r="G358" s="48">
        <f>'PNC, Exon. &amp; no Exon.'!B399</f>
        <v>0</v>
      </c>
      <c r="H358" s="48">
        <f>'PNC, Exon. &amp; no Exon.'!C399</f>
        <v>0</v>
      </c>
      <c r="I358" s="82"/>
      <c r="J358" s="63">
        <f t="shared" si="43"/>
        <v>0</v>
      </c>
      <c r="K358" s="48">
        <f t="shared" si="44"/>
        <v>0</v>
      </c>
      <c r="L358" s="94" t="e">
        <f t="shared" si="45"/>
        <v>#DIV/0!</v>
      </c>
      <c r="M358" s="61" t="e">
        <f t="shared" si="46"/>
        <v>#DIV/0!</v>
      </c>
      <c r="N358" s="61" t="e">
        <f t="shared" si="47"/>
        <v>#DIV/0!</v>
      </c>
    </row>
    <row r="359" spans="1:14" ht="15.95" hidden="1" customHeight="1" x14ac:dyDescent="0.2">
      <c r="A359" s="11"/>
      <c r="B359" s="52" t="s">
        <v>112</v>
      </c>
      <c r="C359" s="48"/>
      <c r="D359" s="48"/>
      <c r="E359" s="84"/>
      <c r="F359" s="63">
        <f t="shared" si="42"/>
        <v>0</v>
      </c>
      <c r="G359" s="48">
        <f>'PNC, Exon. &amp; no Exon.'!B400</f>
        <v>0</v>
      </c>
      <c r="H359" s="48">
        <f>'PNC, Exon. &amp; no Exon.'!C400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2" t="s">
        <v>42</v>
      </c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</row>
    <row r="368" spans="1:14" hidden="1" x14ac:dyDescent="0.2">
      <c r="A368" s="183" t="s">
        <v>59</v>
      </c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</row>
    <row r="369" spans="1:14" hidden="1" x14ac:dyDescent="0.2">
      <c r="A369" s="185" t="s">
        <v>135</v>
      </c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</row>
    <row r="370" spans="1:14" hidden="1" x14ac:dyDescent="0.2">
      <c r="A370" s="183" t="s">
        <v>115</v>
      </c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86" t="s">
        <v>33</v>
      </c>
      <c r="C372" s="186" t="s">
        <v>141</v>
      </c>
      <c r="D372" s="186"/>
      <c r="E372" s="186" t="s">
        <v>52</v>
      </c>
      <c r="F372" s="186"/>
      <c r="G372" s="186" t="s">
        <v>142</v>
      </c>
      <c r="H372" s="186"/>
      <c r="I372" s="186"/>
      <c r="J372" s="186"/>
      <c r="K372" s="186" t="s">
        <v>29</v>
      </c>
      <c r="L372" s="186"/>
      <c r="M372" s="186" t="s">
        <v>62</v>
      </c>
      <c r="N372" s="186"/>
    </row>
    <row r="373" spans="1:14" ht="31.5" hidden="1" customHeight="1" x14ac:dyDescent="0.2">
      <c r="A373" s="96"/>
      <c r="B373" s="186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hidden="1" customHeight="1" x14ac:dyDescent="0.2">
      <c r="A374" s="97"/>
      <c r="B374" s="103" t="s">
        <v>91</v>
      </c>
      <c r="C374" s="48"/>
      <c r="D374" s="48"/>
      <c r="E374" s="82"/>
      <c r="F374" s="63">
        <f t="shared" ref="F374:F380" si="48">(C374+D374)</f>
        <v>0</v>
      </c>
      <c r="G374" s="48">
        <f>'PNC, Exon. &amp; no Exon.'!B420</f>
        <v>0</v>
      </c>
      <c r="H374" s="48">
        <f>'PNC, Exon. &amp; no Exon.'!C420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86</v>
      </c>
      <c r="C375" s="48"/>
      <c r="D375" s="48"/>
      <c r="E375" s="82"/>
      <c r="F375" s="63">
        <f t="shared" si="48"/>
        <v>0</v>
      </c>
      <c r="G375" s="48">
        <f>'PNC, Exon. &amp; no Exon.'!B421</f>
        <v>0</v>
      </c>
      <c r="H375" s="48">
        <f>'PNC, Exon. &amp; no Exon.'!C421</f>
        <v>0</v>
      </c>
      <c r="I375" s="82"/>
      <c r="J375" s="63">
        <f t="shared" ref="J375:J410" si="49">(G375+H375)</f>
        <v>0</v>
      </c>
      <c r="K375" s="48">
        <f t="shared" ref="K375:K410" si="50">J375-F375</f>
        <v>0</v>
      </c>
      <c r="L375" s="94" t="e">
        <f t="shared" ref="L375:L410" si="51">K375/F375*100</f>
        <v>#DIV/0!</v>
      </c>
      <c r="M375" s="61" t="e">
        <f t="shared" ref="M375:M410" si="52">(F375/$F$412*100)</f>
        <v>#DIV/0!</v>
      </c>
      <c r="N375" s="61" t="e">
        <f t="shared" ref="N375:N410" si="53">(J375/$J$412*100)</f>
        <v>#DIV/0!</v>
      </c>
    </row>
    <row r="376" spans="1:14" ht="15.95" hidden="1" customHeight="1" x14ac:dyDescent="0.2">
      <c r="A376" s="98"/>
      <c r="B376" s="52" t="s">
        <v>101</v>
      </c>
      <c r="C376" s="48"/>
      <c r="D376" s="48"/>
      <c r="E376" s="82"/>
      <c r="F376" s="63">
        <f t="shared" si="48"/>
        <v>0</v>
      </c>
      <c r="G376" s="48">
        <f>'PNC, Exon. &amp; no Exon.'!B422</f>
        <v>0</v>
      </c>
      <c r="H376" s="48">
        <f>'PNC, Exon. &amp; no Exon.'!C422</f>
        <v>0</v>
      </c>
      <c r="I376" s="82"/>
      <c r="J376" s="63">
        <f t="shared" si="49"/>
        <v>0</v>
      </c>
      <c r="K376" s="48">
        <f t="shared" si="50"/>
        <v>0</v>
      </c>
      <c r="L376" s="94" t="e">
        <f t="shared" si="51"/>
        <v>#DIV/0!</v>
      </c>
      <c r="M376" s="61" t="e">
        <f t="shared" si="52"/>
        <v>#DIV/0!</v>
      </c>
      <c r="N376" s="61" t="e">
        <f t="shared" si="53"/>
        <v>#DIV/0!</v>
      </c>
    </row>
    <row r="377" spans="1:14" ht="15.95" hidden="1" customHeight="1" x14ac:dyDescent="0.2">
      <c r="A377" s="98"/>
      <c r="B377" s="52" t="s">
        <v>97</v>
      </c>
      <c r="C377" s="48"/>
      <c r="D377" s="48"/>
      <c r="E377" s="82"/>
      <c r="F377" s="63">
        <f t="shared" si="48"/>
        <v>0</v>
      </c>
      <c r="G377" s="48">
        <f>'PNC, Exon. &amp; no Exon.'!B423</f>
        <v>0</v>
      </c>
      <c r="H377" s="48">
        <f>'PNC, Exon. &amp; no Exon.'!C423</f>
        <v>0</v>
      </c>
      <c r="I377" s="82"/>
      <c r="J377" s="63">
        <f t="shared" si="49"/>
        <v>0</v>
      </c>
      <c r="K377" s="48">
        <f t="shared" si="50"/>
        <v>0</v>
      </c>
      <c r="L377" s="94" t="e">
        <f t="shared" si="51"/>
        <v>#DIV/0!</v>
      </c>
      <c r="M377" s="61" t="e">
        <f t="shared" si="52"/>
        <v>#DIV/0!</v>
      </c>
      <c r="N377" s="61" t="e">
        <f t="shared" si="53"/>
        <v>#DIV/0!</v>
      </c>
    </row>
    <row r="378" spans="1:14" ht="15.95" hidden="1" customHeight="1" x14ac:dyDescent="0.2">
      <c r="A378" s="98"/>
      <c r="B378" s="52" t="s">
        <v>92</v>
      </c>
      <c r="C378" s="48"/>
      <c r="D378" s="48"/>
      <c r="E378" s="82"/>
      <c r="F378" s="63">
        <f t="shared" si="48"/>
        <v>0</v>
      </c>
      <c r="G378" s="48">
        <f>'PNC, Exon. &amp; no Exon.'!B424</f>
        <v>0</v>
      </c>
      <c r="H378" s="48">
        <f>'PNC, Exon. &amp; no Exon.'!C424</f>
        <v>0</v>
      </c>
      <c r="I378" s="82"/>
      <c r="J378" s="63">
        <f t="shared" si="49"/>
        <v>0</v>
      </c>
      <c r="K378" s="48">
        <f t="shared" si="50"/>
        <v>0</v>
      </c>
      <c r="L378" s="94" t="e">
        <f t="shared" si="51"/>
        <v>#DIV/0!</v>
      </c>
      <c r="M378" s="61" t="e">
        <f t="shared" si="52"/>
        <v>#DIV/0!</v>
      </c>
      <c r="N378" s="61" t="e">
        <f t="shared" si="53"/>
        <v>#DIV/0!</v>
      </c>
    </row>
    <row r="379" spans="1:14" ht="15.95" hidden="1" customHeight="1" x14ac:dyDescent="0.2">
      <c r="A379" s="98"/>
      <c r="B379" s="52" t="s">
        <v>89</v>
      </c>
      <c r="C379" s="48"/>
      <c r="D379" s="48"/>
      <c r="E379" s="82"/>
      <c r="F379" s="63">
        <f t="shared" si="48"/>
        <v>0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49"/>
        <v>0</v>
      </c>
      <c r="K379" s="48">
        <f t="shared" si="50"/>
        <v>0</v>
      </c>
      <c r="L379" s="94" t="e">
        <f t="shared" si="51"/>
        <v>#DIV/0!</v>
      </c>
      <c r="M379" s="61" t="e">
        <f t="shared" si="52"/>
        <v>#DIV/0!</v>
      </c>
      <c r="N379" s="61" t="e">
        <f t="shared" si="53"/>
        <v>#DIV/0!</v>
      </c>
    </row>
    <row r="380" spans="1:14" ht="15.95" hidden="1" customHeight="1" x14ac:dyDescent="0.2">
      <c r="A380" s="11"/>
      <c r="B380" s="52" t="s">
        <v>94</v>
      </c>
      <c r="C380" s="48"/>
      <c r="D380" s="48"/>
      <c r="E380" s="82"/>
      <c r="F380" s="63">
        <f t="shared" si="48"/>
        <v>0</v>
      </c>
      <c r="G380" s="48">
        <f>'PNC, Exon. &amp; no Exon.'!B426</f>
        <v>0</v>
      </c>
      <c r="H380" s="48">
        <f>'PNC, Exon. &amp; no Exon.'!C426</f>
        <v>0</v>
      </c>
      <c r="I380" s="82"/>
      <c r="J380" s="63">
        <f t="shared" si="49"/>
        <v>0</v>
      </c>
      <c r="K380" s="48">
        <f t="shared" si="50"/>
        <v>0</v>
      </c>
      <c r="L380" s="94" t="e">
        <f t="shared" si="51"/>
        <v>#DIV/0!</v>
      </c>
      <c r="M380" s="61" t="e">
        <f t="shared" si="52"/>
        <v>#DIV/0!</v>
      </c>
      <c r="N380" s="61" t="e">
        <f t="shared" si="53"/>
        <v>#DIV/0!</v>
      </c>
    </row>
    <row r="381" spans="1:14" ht="15.95" hidden="1" customHeight="1" x14ac:dyDescent="0.2">
      <c r="A381" s="98"/>
      <c r="B381" s="52" t="s">
        <v>90</v>
      </c>
      <c r="C381" s="48"/>
      <c r="D381" s="48"/>
      <c r="E381" s="82"/>
      <c r="F381" s="63">
        <f t="shared" ref="F381:F401" si="54">(C381+D381)</f>
        <v>0</v>
      </c>
      <c r="G381" s="48">
        <f>'PNC, Exon. &amp; no Exon.'!B427</f>
        <v>0</v>
      </c>
      <c r="H381" s="48">
        <f>'PNC, Exon. &amp; no Exon.'!C427</f>
        <v>0</v>
      </c>
      <c r="I381" s="82"/>
      <c r="J381" s="63">
        <f t="shared" si="49"/>
        <v>0</v>
      </c>
      <c r="K381" s="48">
        <f t="shared" si="50"/>
        <v>0</v>
      </c>
      <c r="L381" s="94" t="e">
        <f t="shared" si="51"/>
        <v>#DIV/0!</v>
      </c>
      <c r="M381" s="61" t="e">
        <f t="shared" si="52"/>
        <v>#DIV/0!</v>
      </c>
      <c r="N381" s="61" t="e">
        <f t="shared" si="53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4"/>
        <v>0</v>
      </c>
      <c r="G382" s="48">
        <f>'PNC, Exon. &amp; no Exon.'!B428</f>
        <v>0</v>
      </c>
      <c r="H382" s="48">
        <f>'PNC, Exon. &amp; no Exon.'!C428</f>
        <v>0</v>
      </c>
      <c r="I382" s="82"/>
      <c r="J382" s="63">
        <f t="shared" si="49"/>
        <v>0</v>
      </c>
      <c r="K382" s="48">
        <f t="shared" si="50"/>
        <v>0</v>
      </c>
      <c r="L382" s="94" t="e">
        <f t="shared" si="51"/>
        <v>#DIV/0!</v>
      </c>
      <c r="M382" s="61" t="e">
        <f t="shared" si="52"/>
        <v>#DIV/0!</v>
      </c>
      <c r="N382" s="61" t="e">
        <f t="shared" si="53"/>
        <v>#DIV/0!</v>
      </c>
    </row>
    <row r="383" spans="1:14" ht="15.95" hidden="1" customHeight="1" x14ac:dyDescent="0.2">
      <c r="A383" s="98"/>
      <c r="B383" s="52" t="s">
        <v>96</v>
      </c>
      <c r="C383" s="48"/>
      <c r="D383" s="48"/>
      <c r="E383" s="84"/>
      <c r="F383" s="63">
        <f t="shared" si="54"/>
        <v>0</v>
      </c>
      <c r="G383" s="48">
        <f>'PNC, Exon. &amp; no Exon.'!B429</f>
        <v>0</v>
      </c>
      <c r="H383" s="48">
        <f>'PNC, Exon. &amp; no Exon.'!C429</f>
        <v>0</v>
      </c>
      <c r="I383" s="82"/>
      <c r="J383" s="63">
        <f t="shared" si="49"/>
        <v>0</v>
      </c>
      <c r="K383" s="48">
        <f t="shared" si="50"/>
        <v>0</v>
      </c>
      <c r="L383" s="94" t="e">
        <f t="shared" si="51"/>
        <v>#DIV/0!</v>
      </c>
      <c r="M383" s="61" t="e">
        <f t="shared" si="52"/>
        <v>#DIV/0!</v>
      </c>
      <c r="N383" s="61" t="e">
        <f t="shared" si="53"/>
        <v>#DIV/0!</v>
      </c>
    </row>
    <row r="384" spans="1:14" ht="15.95" hidden="1" customHeight="1" x14ac:dyDescent="0.2">
      <c r="A384" s="98"/>
      <c r="B384" s="52" t="s">
        <v>100</v>
      </c>
      <c r="C384" s="48"/>
      <c r="D384" s="48"/>
      <c r="E384" s="84"/>
      <c r="F384" s="63">
        <f t="shared" si="54"/>
        <v>0</v>
      </c>
      <c r="G384" s="48">
        <f>'PNC, Exon. &amp; no Exon.'!B430</f>
        <v>0</v>
      </c>
      <c r="H384" s="48">
        <f>'PNC, Exon. &amp; no Exon.'!C430</f>
        <v>0</v>
      </c>
      <c r="I384" s="82"/>
      <c r="J384" s="63">
        <f t="shared" si="49"/>
        <v>0</v>
      </c>
      <c r="K384" s="48">
        <f t="shared" si="50"/>
        <v>0</v>
      </c>
      <c r="L384" s="94" t="e">
        <f t="shared" si="51"/>
        <v>#DIV/0!</v>
      </c>
      <c r="M384" s="61" t="e">
        <f t="shared" si="52"/>
        <v>#DIV/0!</v>
      </c>
      <c r="N384" s="61" t="e">
        <f t="shared" si="53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4"/>
        <v>0</v>
      </c>
      <c r="G385" s="48">
        <f>'PNC, Exon. &amp; no Exon.'!B431</f>
        <v>0</v>
      </c>
      <c r="H385" s="48">
        <f>'PNC, Exon. &amp; no Exon.'!C431</f>
        <v>0</v>
      </c>
      <c r="I385" s="82"/>
      <c r="J385" s="63">
        <f t="shared" si="49"/>
        <v>0</v>
      </c>
      <c r="K385" s="48">
        <f t="shared" si="50"/>
        <v>0</v>
      </c>
      <c r="L385" s="94" t="e">
        <f t="shared" si="51"/>
        <v>#DIV/0!</v>
      </c>
      <c r="M385" s="61" t="e">
        <f t="shared" si="52"/>
        <v>#DIV/0!</v>
      </c>
      <c r="N385" s="61" t="e">
        <f t="shared" si="53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4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49"/>
        <v>0</v>
      </c>
      <c r="K386" s="48">
        <f t="shared" si="50"/>
        <v>0</v>
      </c>
      <c r="L386" s="94" t="e">
        <f t="shared" si="51"/>
        <v>#DIV/0!</v>
      </c>
      <c r="M386" s="61" t="e">
        <f t="shared" si="52"/>
        <v>#DIV/0!</v>
      </c>
      <c r="N386" s="61" t="e">
        <f t="shared" si="53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4"/>
        <v>0</v>
      </c>
      <c r="G387" s="48">
        <f>'PNC, Exon. &amp; no Exon.'!B433</f>
        <v>0</v>
      </c>
      <c r="H387" s="48">
        <f>'PNC, Exon. &amp; no Exon.'!C433</f>
        <v>0</v>
      </c>
      <c r="I387" s="82"/>
      <c r="J387" s="63">
        <f t="shared" si="49"/>
        <v>0</v>
      </c>
      <c r="K387" s="48">
        <f t="shared" si="50"/>
        <v>0</v>
      </c>
      <c r="L387" s="94" t="e">
        <f t="shared" si="51"/>
        <v>#DIV/0!</v>
      </c>
      <c r="M387" s="61" t="e">
        <f t="shared" si="52"/>
        <v>#DIV/0!</v>
      </c>
      <c r="N387" s="61" t="e">
        <f t="shared" si="53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4"/>
        <v>0</v>
      </c>
      <c r="G388" s="48">
        <f>'PNC, Exon. &amp; no Exon.'!B434</f>
        <v>0</v>
      </c>
      <c r="H388" s="48">
        <f>'PNC, Exon. &amp; no Exon.'!C434</f>
        <v>0</v>
      </c>
      <c r="I388" s="82"/>
      <c r="J388" s="63">
        <f t="shared" si="49"/>
        <v>0</v>
      </c>
      <c r="K388" s="48">
        <f t="shared" si="50"/>
        <v>0</v>
      </c>
      <c r="L388" s="94" t="e">
        <f t="shared" si="51"/>
        <v>#DIV/0!</v>
      </c>
      <c r="M388" s="61" t="e">
        <f t="shared" si="52"/>
        <v>#DIV/0!</v>
      </c>
      <c r="N388" s="61" t="e">
        <f t="shared" si="53"/>
        <v>#DIV/0!</v>
      </c>
    </row>
    <row r="389" spans="1:14" ht="15.95" hidden="1" customHeight="1" x14ac:dyDescent="0.2">
      <c r="A389" s="11"/>
      <c r="B389" s="52" t="s">
        <v>109</v>
      </c>
      <c r="C389" s="48"/>
      <c r="D389" s="48"/>
      <c r="E389" s="82"/>
      <c r="F389" s="63">
        <f t="shared" si="54"/>
        <v>0</v>
      </c>
      <c r="G389" s="48">
        <f>'PNC, Exon. &amp; no Exon.'!B435</f>
        <v>0</v>
      </c>
      <c r="H389" s="48">
        <f>'PNC, Exon. &amp; no Exon.'!C435</f>
        <v>0</v>
      </c>
      <c r="I389" s="82"/>
      <c r="J389" s="63">
        <f t="shared" si="49"/>
        <v>0</v>
      </c>
      <c r="K389" s="48">
        <f t="shared" si="50"/>
        <v>0</v>
      </c>
      <c r="L389" s="94" t="e">
        <f t="shared" si="51"/>
        <v>#DIV/0!</v>
      </c>
      <c r="M389" s="61" t="e">
        <f t="shared" si="52"/>
        <v>#DIV/0!</v>
      </c>
      <c r="N389" s="61" t="e">
        <f t="shared" si="53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4"/>
        <v>0</v>
      </c>
      <c r="G390" s="48">
        <f>'PNC, Exon. &amp; no Exon.'!B436</f>
        <v>0</v>
      </c>
      <c r="H390" s="48">
        <f>'PNC, Exon. &amp; no Exon.'!C436</f>
        <v>0</v>
      </c>
      <c r="I390" s="82"/>
      <c r="J390" s="63">
        <f t="shared" si="49"/>
        <v>0</v>
      </c>
      <c r="K390" s="48">
        <f t="shared" si="50"/>
        <v>0</v>
      </c>
      <c r="L390" s="94" t="e">
        <f t="shared" si="51"/>
        <v>#DIV/0!</v>
      </c>
      <c r="M390" s="61" t="e">
        <f t="shared" si="52"/>
        <v>#DIV/0!</v>
      </c>
      <c r="N390" s="61" t="e">
        <f t="shared" si="53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4"/>
        <v>0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49"/>
        <v>0</v>
      </c>
      <c r="K391" s="48">
        <f t="shared" si="50"/>
        <v>0</v>
      </c>
      <c r="L391" s="94" t="e">
        <f t="shared" si="51"/>
        <v>#DIV/0!</v>
      </c>
      <c r="M391" s="61" t="e">
        <f t="shared" si="52"/>
        <v>#DIV/0!</v>
      </c>
      <c r="N391" s="61" t="e">
        <f t="shared" si="53"/>
        <v>#DIV/0!</v>
      </c>
    </row>
    <row r="392" spans="1:14" ht="15.95" hidden="1" customHeight="1" x14ac:dyDescent="0.2">
      <c r="A392" s="11"/>
      <c r="B392" s="52" t="s">
        <v>102</v>
      </c>
      <c r="C392" s="48"/>
      <c r="D392" s="48"/>
      <c r="E392" s="82"/>
      <c r="F392" s="63">
        <f t="shared" si="54"/>
        <v>0</v>
      </c>
      <c r="G392" s="48">
        <f>'PNC, Exon. &amp; no Exon.'!B438</f>
        <v>0</v>
      </c>
      <c r="H392" s="48">
        <f>'PNC, Exon. &amp; no Exon.'!C438</f>
        <v>0</v>
      </c>
      <c r="I392" s="82"/>
      <c r="J392" s="63">
        <f t="shared" si="49"/>
        <v>0</v>
      </c>
      <c r="K392" s="48">
        <f t="shared" si="50"/>
        <v>0</v>
      </c>
      <c r="L392" s="94" t="e">
        <f t="shared" si="51"/>
        <v>#DIV/0!</v>
      </c>
      <c r="M392" s="61" t="e">
        <f t="shared" si="52"/>
        <v>#DIV/0!</v>
      </c>
      <c r="N392" s="61" t="e">
        <f t="shared" si="53"/>
        <v>#DIV/0!</v>
      </c>
    </row>
    <row r="393" spans="1:14" ht="15.95" hidden="1" customHeight="1" x14ac:dyDescent="0.2">
      <c r="A393" s="11"/>
      <c r="B393" s="52" t="s">
        <v>93</v>
      </c>
      <c r="C393" s="48"/>
      <c r="D393" s="48"/>
      <c r="E393" s="82"/>
      <c r="F393" s="63">
        <f t="shared" si="54"/>
        <v>0</v>
      </c>
      <c r="G393" s="48">
        <f>'PNC, Exon. &amp; no Exon.'!B439</f>
        <v>0</v>
      </c>
      <c r="H393" s="48">
        <f>'PNC, Exon. &amp; no Exon.'!C439</f>
        <v>0</v>
      </c>
      <c r="I393" s="82"/>
      <c r="J393" s="63">
        <f t="shared" si="49"/>
        <v>0</v>
      </c>
      <c r="K393" s="48">
        <f t="shared" si="50"/>
        <v>0</v>
      </c>
      <c r="L393" s="94" t="e">
        <f t="shared" si="51"/>
        <v>#DIV/0!</v>
      </c>
      <c r="M393" s="61" t="e">
        <f t="shared" si="52"/>
        <v>#DIV/0!</v>
      </c>
      <c r="N393" s="61" t="e">
        <f t="shared" si="53"/>
        <v>#DIV/0!</v>
      </c>
    </row>
    <row r="394" spans="1:14" ht="15.95" hidden="1" customHeight="1" x14ac:dyDescent="0.2">
      <c r="A394" s="11"/>
      <c r="B394" s="52" t="s">
        <v>103</v>
      </c>
      <c r="C394" s="48"/>
      <c r="D394" s="48"/>
      <c r="E394" s="84"/>
      <c r="F394" s="63">
        <f t="shared" si="54"/>
        <v>0</v>
      </c>
      <c r="G394" s="48">
        <f>'PNC, Exon. &amp; no Exon.'!B440</f>
        <v>0</v>
      </c>
      <c r="H394" s="48">
        <f>'PNC, Exon. &amp; no Exon.'!C440</f>
        <v>0</v>
      </c>
      <c r="I394" s="82"/>
      <c r="J394" s="63">
        <f t="shared" si="49"/>
        <v>0</v>
      </c>
      <c r="K394" s="48">
        <f t="shared" si="50"/>
        <v>0</v>
      </c>
      <c r="L394" s="94" t="e">
        <f t="shared" si="51"/>
        <v>#DIV/0!</v>
      </c>
      <c r="M394" s="61" t="e">
        <f t="shared" si="52"/>
        <v>#DIV/0!</v>
      </c>
      <c r="N394" s="61" t="e">
        <f t="shared" si="53"/>
        <v>#DIV/0!</v>
      </c>
    </row>
    <row r="395" spans="1:14" ht="15.95" hidden="1" customHeight="1" x14ac:dyDescent="0.2">
      <c r="A395" s="11"/>
      <c r="B395" s="51" t="s">
        <v>117</v>
      </c>
      <c r="C395" s="48"/>
      <c r="D395" s="48"/>
      <c r="E395" s="84"/>
      <c r="F395" s="63">
        <f t="shared" si="54"/>
        <v>0</v>
      </c>
      <c r="G395" s="48">
        <f>'PNC, Exon. &amp; no Exon.'!B441</f>
        <v>0</v>
      </c>
      <c r="H395" s="48">
        <f>'PNC, Exon. &amp; no Exon.'!C441</f>
        <v>0</v>
      </c>
      <c r="I395" s="82"/>
      <c r="J395" s="63">
        <f t="shared" si="49"/>
        <v>0</v>
      </c>
      <c r="K395" s="48">
        <f t="shared" si="50"/>
        <v>0</v>
      </c>
      <c r="L395" s="94" t="e">
        <f t="shared" si="51"/>
        <v>#DIV/0!</v>
      </c>
      <c r="M395" s="61" t="e">
        <f t="shared" si="52"/>
        <v>#DIV/0!</v>
      </c>
      <c r="N395" s="61" t="e">
        <f t="shared" si="53"/>
        <v>#DIV/0!</v>
      </c>
    </row>
    <row r="396" spans="1:14" ht="15.95" hidden="1" customHeight="1" x14ac:dyDescent="0.2">
      <c r="A396" s="11"/>
      <c r="B396" s="52" t="s">
        <v>108</v>
      </c>
      <c r="C396" s="48"/>
      <c r="D396" s="48"/>
      <c r="E396" s="84"/>
      <c r="F396" s="63">
        <f t="shared" si="54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49"/>
        <v>0</v>
      </c>
      <c r="K396" s="48">
        <f t="shared" si="50"/>
        <v>0</v>
      </c>
      <c r="L396" s="94" t="e">
        <f t="shared" si="51"/>
        <v>#DIV/0!</v>
      </c>
      <c r="M396" s="61" t="e">
        <f t="shared" si="52"/>
        <v>#DIV/0!</v>
      </c>
      <c r="N396" s="61" t="e">
        <f t="shared" si="53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4"/>
        <v>0</v>
      </c>
      <c r="G397" s="48">
        <f>'PNC, Exon. &amp; no Exon.'!B443</f>
        <v>0</v>
      </c>
      <c r="H397" s="48">
        <f>'PNC, Exon. &amp; no Exon.'!C443</f>
        <v>0</v>
      </c>
      <c r="I397" s="82"/>
      <c r="J397" s="63">
        <f t="shared" si="49"/>
        <v>0</v>
      </c>
      <c r="K397" s="48">
        <f t="shared" si="50"/>
        <v>0</v>
      </c>
      <c r="L397" s="94" t="e">
        <f t="shared" si="51"/>
        <v>#DIV/0!</v>
      </c>
      <c r="M397" s="61" t="e">
        <f t="shared" si="52"/>
        <v>#DIV/0!</v>
      </c>
      <c r="N397" s="61" t="e">
        <f t="shared" si="53"/>
        <v>#DIV/0!</v>
      </c>
    </row>
    <row r="398" spans="1:14" ht="15.95" hidden="1" customHeight="1" x14ac:dyDescent="0.2">
      <c r="A398" s="11"/>
      <c r="B398" s="52" t="s">
        <v>106</v>
      </c>
      <c r="C398" s="48"/>
      <c r="D398" s="48"/>
      <c r="E398" s="84"/>
      <c r="F398" s="63">
        <f t="shared" si="54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49"/>
        <v>0</v>
      </c>
      <c r="K398" s="48">
        <f t="shared" si="50"/>
        <v>0</v>
      </c>
      <c r="L398" s="94" t="e">
        <f t="shared" si="51"/>
        <v>#DIV/0!</v>
      </c>
      <c r="M398" s="61" t="e">
        <f t="shared" si="52"/>
        <v>#DIV/0!</v>
      </c>
      <c r="N398" s="61" t="e">
        <f t="shared" si="53"/>
        <v>#DIV/0!</v>
      </c>
    </row>
    <row r="399" spans="1:14" ht="15.95" hidden="1" customHeight="1" x14ac:dyDescent="0.2">
      <c r="A399" s="11"/>
      <c r="B399" s="52" t="s">
        <v>116</v>
      </c>
      <c r="C399" s="48"/>
      <c r="D399" s="48"/>
      <c r="E399" s="82"/>
      <c r="F399" s="63">
        <f t="shared" si="54"/>
        <v>0</v>
      </c>
      <c r="G399" s="48">
        <f>'PNC, Exon. &amp; no Exon.'!B445</f>
        <v>0</v>
      </c>
      <c r="H399" s="48">
        <f>'PNC, Exon. &amp; no Exon.'!C445</f>
        <v>0</v>
      </c>
      <c r="I399" s="82"/>
      <c r="J399" s="63">
        <f t="shared" si="49"/>
        <v>0</v>
      </c>
      <c r="K399" s="48">
        <f t="shared" si="50"/>
        <v>0</v>
      </c>
      <c r="L399" s="94" t="e">
        <f t="shared" si="51"/>
        <v>#DIV/0!</v>
      </c>
      <c r="M399" s="61" t="e">
        <f t="shared" si="52"/>
        <v>#DIV/0!</v>
      </c>
      <c r="N399" s="61" t="e">
        <f t="shared" si="53"/>
        <v>#DIV/0!</v>
      </c>
    </row>
    <row r="400" spans="1:14" ht="15.95" hidden="1" customHeight="1" x14ac:dyDescent="0.2">
      <c r="A400" s="11"/>
      <c r="B400" s="52" t="s">
        <v>118</v>
      </c>
      <c r="C400" s="48"/>
      <c r="D400" s="48"/>
      <c r="E400" s="82"/>
      <c r="F400" s="63">
        <f t="shared" si="54"/>
        <v>0</v>
      </c>
      <c r="G400" s="48">
        <f>'PNC, Exon. &amp; no Exon.'!B446</f>
        <v>0</v>
      </c>
      <c r="H400" s="48">
        <f>'PNC, Exon. &amp; no Exon.'!C446</f>
        <v>0</v>
      </c>
      <c r="I400" s="82"/>
      <c r="J400" s="63">
        <f t="shared" si="49"/>
        <v>0</v>
      </c>
      <c r="K400" s="48">
        <f t="shared" si="50"/>
        <v>0</v>
      </c>
      <c r="L400" s="94" t="e">
        <f t="shared" si="51"/>
        <v>#DIV/0!</v>
      </c>
      <c r="M400" s="61" t="e">
        <f t="shared" si="52"/>
        <v>#DIV/0!</v>
      </c>
      <c r="N400" s="61" t="e">
        <f t="shared" si="53"/>
        <v>#DIV/0!</v>
      </c>
    </row>
    <row r="401" spans="1:14" ht="15.95" hidden="1" customHeight="1" x14ac:dyDescent="0.2">
      <c r="A401" s="11"/>
      <c r="B401" s="52" t="s">
        <v>121</v>
      </c>
      <c r="C401" s="48"/>
      <c r="D401" s="48"/>
      <c r="E401" s="82"/>
      <c r="F401" s="63">
        <f t="shared" si="54"/>
        <v>0</v>
      </c>
      <c r="G401" s="48">
        <f>'PNC, Exon. &amp; no Exon.'!B447</f>
        <v>0</v>
      </c>
      <c r="H401" s="48">
        <f>'PNC, Exon. &amp; no Exon.'!C447</f>
        <v>0</v>
      </c>
      <c r="I401" s="82"/>
      <c r="J401" s="63">
        <f t="shared" si="49"/>
        <v>0</v>
      </c>
      <c r="K401" s="48">
        <f t="shared" si="50"/>
        <v>0</v>
      </c>
      <c r="L401" s="94" t="e">
        <f t="shared" si="51"/>
        <v>#DIV/0!</v>
      </c>
      <c r="M401" s="61" t="e">
        <f t="shared" si="52"/>
        <v>#DIV/0!</v>
      </c>
      <c r="N401" s="61" t="e">
        <f t="shared" si="53"/>
        <v>#DIV/0!</v>
      </c>
    </row>
    <row r="402" spans="1:14" ht="15.95" hidden="1" customHeight="1" x14ac:dyDescent="0.2">
      <c r="A402" s="11"/>
      <c r="B402" s="52" t="s">
        <v>99</v>
      </c>
      <c r="C402" s="48"/>
      <c r="D402" s="48"/>
      <c r="E402" s="82"/>
      <c r="F402" s="63">
        <f t="shared" ref="F402:F410" si="55">(C402+D402)</f>
        <v>0</v>
      </c>
      <c r="G402" s="48">
        <f>'PNC, Exon. &amp; no Exon.'!B448</f>
        <v>0</v>
      </c>
      <c r="H402" s="48">
        <f>'PNC, Exon. &amp; no Exon.'!C448</f>
        <v>0</v>
      </c>
      <c r="I402" s="82"/>
      <c r="J402" s="63">
        <f t="shared" si="49"/>
        <v>0</v>
      </c>
      <c r="K402" s="48">
        <f t="shared" si="50"/>
        <v>0</v>
      </c>
      <c r="L402" s="94" t="e">
        <f t="shared" si="51"/>
        <v>#DIV/0!</v>
      </c>
      <c r="M402" s="61" t="e">
        <f t="shared" si="52"/>
        <v>#DIV/0!</v>
      </c>
      <c r="N402" s="61" t="e">
        <f t="shared" si="53"/>
        <v>#DIV/0!</v>
      </c>
    </row>
    <row r="403" spans="1:14" ht="15.95" hidden="1" customHeight="1" x14ac:dyDescent="0.2">
      <c r="A403" s="11"/>
      <c r="B403" s="52" t="s">
        <v>104</v>
      </c>
      <c r="C403" s="48"/>
      <c r="D403" s="48"/>
      <c r="E403" s="82"/>
      <c r="F403" s="63">
        <f t="shared" si="55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49"/>
        <v>0</v>
      </c>
      <c r="K403" s="48">
        <f t="shared" si="50"/>
        <v>0</v>
      </c>
      <c r="L403" s="94" t="e">
        <f t="shared" si="51"/>
        <v>#DIV/0!</v>
      </c>
      <c r="M403" s="61" t="e">
        <f t="shared" si="52"/>
        <v>#DIV/0!</v>
      </c>
      <c r="N403" s="61" t="e">
        <f t="shared" si="53"/>
        <v>#DIV/0!</v>
      </c>
    </row>
    <row r="404" spans="1:14" ht="15.95" hidden="1" customHeight="1" x14ac:dyDescent="0.2">
      <c r="A404" s="11"/>
      <c r="B404" s="51" t="s">
        <v>111</v>
      </c>
      <c r="C404" s="48"/>
      <c r="D404" s="48"/>
      <c r="E404" s="82"/>
      <c r="F404" s="63">
        <f t="shared" si="55"/>
        <v>0</v>
      </c>
      <c r="G404" s="48">
        <f>'PNC, Exon. &amp; no Exon.'!B450</f>
        <v>0</v>
      </c>
      <c r="H404" s="48">
        <f>'PNC, Exon. &amp; no Exon.'!C450</f>
        <v>0</v>
      </c>
      <c r="I404" s="82"/>
      <c r="J404" s="63">
        <f t="shared" si="49"/>
        <v>0</v>
      </c>
      <c r="K404" s="48">
        <f t="shared" si="50"/>
        <v>0</v>
      </c>
      <c r="L404" s="94" t="e">
        <f t="shared" si="51"/>
        <v>#DIV/0!</v>
      </c>
      <c r="M404" s="61" t="e">
        <f t="shared" si="52"/>
        <v>#DIV/0!</v>
      </c>
      <c r="N404" s="61" t="e">
        <f t="shared" si="53"/>
        <v>#DIV/0!</v>
      </c>
    </row>
    <row r="405" spans="1:14" ht="15.95" hidden="1" customHeight="1" x14ac:dyDescent="0.2">
      <c r="A405" s="11"/>
      <c r="B405" s="52" t="s">
        <v>119</v>
      </c>
      <c r="C405" s="48"/>
      <c r="D405" s="48"/>
      <c r="E405" s="84"/>
      <c r="F405" s="63">
        <f t="shared" si="55"/>
        <v>0</v>
      </c>
      <c r="G405" s="48">
        <f>'PNC, Exon. &amp; no Exon.'!B451</f>
        <v>0</v>
      </c>
      <c r="H405" s="48">
        <f>'PNC, Exon. &amp; no Exon.'!C451</f>
        <v>0</v>
      </c>
      <c r="I405" s="82"/>
      <c r="J405" s="63">
        <f t="shared" si="49"/>
        <v>0</v>
      </c>
      <c r="K405" s="48">
        <f t="shared" si="50"/>
        <v>0</v>
      </c>
      <c r="L405" s="94" t="e">
        <f t="shared" si="51"/>
        <v>#DIV/0!</v>
      </c>
      <c r="M405" s="61" t="e">
        <f t="shared" si="52"/>
        <v>#DIV/0!</v>
      </c>
      <c r="N405" s="61" t="e">
        <f t="shared" si="53"/>
        <v>#DIV/0!</v>
      </c>
    </row>
    <row r="406" spans="1:14" ht="15.95" hidden="1" customHeight="1" x14ac:dyDescent="0.2">
      <c r="A406" s="11"/>
      <c r="B406" s="52" t="s">
        <v>120</v>
      </c>
      <c r="C406" s="48"/>
      <c r="D406" s="48"/>
      <c r="E406" s="84"/>
      <c r="F406" s="63">
        <f t="shared" si="55"/>
        <v>0</v>
      </c>
      <c r="G406" s="48">
        <f>'PNC, Exon. &amp; no Exon.'!B452</f>
        <v>0</v>
      </c>
      <c r="H406" s="48">
        <f>'PNC, Exon. &amp; no Exon.'!C452</f>
        <v>0</v>
      </c>
      <c r="I406" s="82"/>
      <c r="J406" s="63">
        <f t="shared" si="49"/>
        <v>0</v>
      </c>
      <c r="K406" s="48">
        <f t="shared" si="50"/>
        <v>0</v>
      </c>
      <c r="L406" s="94" t="e">
        <f t="shared" si="51"/>
        <v>#DIV/0!</v>
      </c>
      <c r="M406" s="61" t="e">
        <f t="shared" si="52"/>
        <v>#DIV/0!</v>
      </c>
      <c r="N406" s="61" t="e">
        <f t="shared" si="53"/>
        <v>#DIV/0!</v>
      </c>
    </row>
    <row r="407" spans="1:14" ht="15.95" hidden="1" customHeight="1" x14ac:dyDescent="0.2">
      <c r="A407" s="11"/>
      <c r="B407" s="52" t="s">
        <v>122</v>
      </c>
      <c r="C407" s="48"/>
      <c r="D407" s="48"/>
      <c r="E407" s="84"/>
      <c r="F407" s="63">
        <f t="shared" si="55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49"/>
        <v>0</v>
      </c>
      <c r="K407" s="48">
        <f t="shared" si="50"/>
        <v>0</v>
      </c>
      <c r="L407" s="94" t="e">
        <f t="shared" si="51"/>
        <v>#DIV/0!</v>
      </c>
      <c r="M407" s="61" t="e">
        <f t="shared" si="52"/>
        <v>#DIV/0!</v>
      </c>
      <c r="N407" s="61" t="e">
        <f t="shared" si="53"/>
        <v>#DIV/0!</v>
      </c>
    </row>
    <row r="408" spans="1:14" ht="15.75" hidden="1" customHeight="1" x14ac:dyDescent="0.2">
      <c r="A408" s="11"/>
      <c r="B408" s="52" t="s">
        <v>88</v>
      </c>
      <c r="C408" s="48"/>
      <c r="D408" s="48"/>
      <c r="E408" s="84"/>
      <c r="F408" s="63">
        <f t="shared" si="55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49"/>
        <v>0</v>
      </c>
      <c r="K408" s="48">
        <f t="shared" si="50"/>
        <v>0</v>
      </c>
      <c r="L408" s="94" t="e">
        <f t="shared" si="51"/>
        <v>#DIV/0!</v>
      </c>
      <c r="M408" s="61" t="e">
        <f t="shared" si="52"/>
        <v>#DIV/0!</v>
      </c>
      <c r="N408" s="61" t="e">
        <f t="shared" si="53"/>
        <v>#DIV/0!</v>
      </c>
    </row>
    <row r="409" spans="1:14" ht="15.95" hidden="1" customHeight="1" x14ac:dyDescent="0.2">
      <c r="A409" s="11"/>
      <c r="B409" s="52" t="s">
        <v>107</v>
      </c>
      <c r="C409" s="48"/>
      <c r="D409" s="48"/>
      <c r="E409" s="84"/>
      <c r="F409" s="63">
        <f t="shared" si="55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49"/>
        <v>0</v>
      </c>
      <c r="K409" s="48">
        <f t="shared" si="50"/>
        <v>0</v>
      </c>
      <c r="L409" s="94" t="e">
        <f t="shared" si="51"/>
        <v>#DIV/0!</v>
      </c>
      <c r="M409" s="61" t="e">
        <f t="shared" si="52"/>
        <v>#DIV/0!</v>
      </c>
      <c r="N409" s="61" t="e">
        <f t="shared" si="53"/>
        <v>#DIV/0!</v>
      </c>
    </row>
    <row r="410" spans="1:14" ht="15.95" hidden="1" customHeight="1" x14ac:dyDescent="0.2">
      <c r="A410" s="11"/>
      <c r="B410" s="52" t="s">
        <v>105</v>
      </c>
      <c r="C410" s="48"/>
      <c r="D410" s="48"/>
      <c r="E410" s="84"/>
      <c r="F410" s="63">
        <f t="shared" si="55"/>
        <v>0</v>
      </c>
      <c r="G410" s="48">
        <f>'PNC, Exon. &amp; no Exon.'!B456</f>
        <v>0</v>
      </c>
      <c r="H410" s="48">
        <f>'PNC, Exon. &amp; no Exon.'!C456</f>
        <v>0</v>
      </c>
      <c r="I410" s="82"/>
      <c r="J410" s="63">
        <f t="shared" si="49"/>
        <v>0</v>
      </c>
      <c r="K410" s="48">
        <f t="shared" si="50"/>
        <v>0</v>
      </c>
      <c r="L410" s="94" t="e">
        <f t="shared" si="51"/>
        <v>#DIV/0!</v>
      </c>
      <c r="M410" s="61" t="e">
        <f t="shared" si="52"/>
        <v>#DIV/0!</v>
      </c>
      <c r="N410" s="61" t="e">
        <f t="shared" si="53"/>
        <v>#DIV/0!</v>
      </c>
    </row>
    <row r="411" spans="1:14" ht="15.95" hidden="1" customHeight="1" x14ac:dyDescent="0.2">
      <c r="A411" s="11"/>
      <c r="B411" s="52" t="s">
        <v>112</v>
      </c>
      <c r="C411" s="48"/>
      <c r="D411" s="48"/>
      <c r="E411" s="84"/>
      <c r="F411" s="63">
        <f>(C411+D411)</f>
        <v>0</v>
      </c>
      <c r="G411" s="48">
        <f>'PNC, Exon. &amp; no Exon.'!B457</f>
        <v>0</v>
      </c>
      <c r="H411" s="48">
        <f>'PNC, Exon. &amp; no Exon.'!C457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2" t="s">
        <v>42</v>
      </c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</row>
    <row r="420" spans="1:14" hidden="1" x14ac:dyDescent="0.2">
      <c r="A420" s="183" t="s">
        <v>59</v>
      </c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</row>
    <row r="421" spans="1:14" hidden="1" x14ac:dyDescent="0.2">
      <c r="A421" s="185" t="s">
        <v>136</v>
      </c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</row>
    <row r="422" spans="1:14" hidden="1" x14ac:dyDescent="0.2">
      <c r="A422" s="183" t="s">
        <v>115</v>
      </c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86" t="s">
        <v>33</v>
      </c>
      <c r="C424" s="186" t="s">
        <v>142</v>
      </c>
      <c r="D424" s="186"/>
      <c r="E424" s="186" t="s">
        <v>52</v>
      </c>
      <c r="F424" s="186"/>
      <c r="G424" s="186" t="s">
        <v>142</v>
      </c>
      <c r="H424" s="186"/>
      <c r="I424" s="186"/>
      <c r="J424" s="186"/>
      <c r="K424" s="186" t="s">
        <v>29</v>
      </c>
      <c r="L424" s="186"/>
      <c r="M424" s="186" t="s">
        <v>62</v>
      </c>
      <c r="N424" s="186"/>
    </row>
    <row r="425" spans="1:14" ht="31.5" hidden="1" customHeight="1" x14ac:dyDescent="0.2">
      <c r="A425" s="96"/>
      <c r="B425" s="186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hidden="1" customHeight="1" x14ac:dyDescent="0.2">
      <c r="A426" s="97"/>
      <c r="B426" s="103" t="s">
        <v>91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Exon.'!B478</f>
        <v>0</v>
      </c>
      <c r="H426" s="48">
        <f>'PNC, Exon. &amp; no Exon.'!C478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86</v>
      </c>
      <c r="C427" s="48"/>
      <c r="D427" s="48"/>
      <c r="E427" s="82"/>
      <c r="F427" s="63">
        <f t="shared" si="56"/>
        <v>0</v>
      </c>
      <c r="G427" s="48">
        <f>'PNC, Exon. &amp; no Exon.'!B479</f>
        <v>0</v>
      </c>
      <c r="H427" s="48">
        <f>'PNC, Exon. &amp; no Exon.'!C479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4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5" hidden="1" customHeight="1" x14ac:dyDescent="0.2">
      <c r="A428" s="98"/>
      <c r="B428" s="52" t="s">
        <v>101</v>
      </c>
      <c r="C428" s="48"/>
      <c r="D428" s="48"/>
      <c r="E428" s="82"/>
      <c r="F428" s="63">
        <f t="shared" si="56"/>
        <v>0</v>
      </c>
      <c r="G428" s="48">
        <f>'PNC, Exon. &amp; no Exon.'!B480</f>
        <v>0</v>
      </c>
      <c r="H428" s="48">
        <f>'PNC, Exon. &amp; no Exon.'!C480</f>
        <v>0</v>
      </c>
      <c r="I428" s="82"/>
      <c r="J428" s="63">
        <f t="shared" si="57"/>
        <v>0</v>
      </c>
      <c r="K428" s="48">
        <f t="shared" si="58"/>
        <v>0</v>
      </c>
      <c r="L428" s="94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5" hidden="1" customHeight="1" x14ac:dyDescent="0.2">
      <c r="A429" s="98"/>
      <c r="B429" s="52" t="s">
        <v>97</v>
      </c>
      <c r="C429" s="48"/>
      <c r="D429" s="48"/>
      <c r="E429" s="82"/>
      <c r="F429" s="63">
        <f t="shared" si="56"/>
        <v>0</v>
      </c>
      <c r="G429" s="48">
        <f>'PNC, Exon. &amp; no Exon.'!B481</f>
        <v>0</v>
      </c>
      <c r="H429" s="48">
        <f>'PNC, Exon. &amp; no Exon.'!C481</f>
        <v>0</v>
      </c>
      <c r="I429" s="82"/>
      <c r="J429" s="63">
        <f t="shared" si="57"/>
        <v>0</v>
      </c>
      <c r="K429" s="48">
        <f t="shared" si="58"/>
        <v>0</v>
      </c>
      <c r="L429" s="94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5" hidden="1" customHeight="1" x14ac:dyDescent="0.2">
      <c r="A430" s="98"/>
      <c r="B430" s="52" t="s">
        <v>92</v>
      </c>
      <c r="C430" s="48"/>
      <c r="D430" s="48"/>
      <c r="E430" s="82"/>
      <c r="F430" s="63">
        <f t="shared" si="56"/>
        <v>0</v>
      </c>
      <c r="G430" s="48">
        <f>'PNC, Exon. &amp; no Exon.'!B482</f>
        <v>0</v>
      </c>
      <c r="H430" s="48">
        <f>'PNC, Exon. &amp; no Exon.'!C482</f>
        <v>0</v>
      </c>
      <c r="I430" s="82"/>
      <c r="J430" s="63">
        <f t="shared" si="57"/>
        <v>0</v>
      </c>
      <c r="K430" s="48">
        <f t="shared" si="58"/>
        <v>0</v>
      </c>
      <c r="L430" s="94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5" hidden="1" customHeight="1" x14ac:dyDescent="0.2">
      <c r="A431" s="98"/>
      <c r="B431" s="52" t="s">
        <v>89</v>
      </c>
      <c r="C431" s="48"/>
      <c r="D431" s="48"/>
      <c r="E431" s="82"/>
      <c r="F431" s="63">
        <f t="shared" si="56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7"/>
        <v>0</v>
      </c>
      <c r="K431" s="48">
        <f t="shared" si="58"/>
        <v>0</v>
      </c>
      <c r="L431" s="94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5" hidden="1" customHeight="1" x14ac:dyDescent="0.2">
      <c r="A432" s="11"/>
      <c r="B432" s="52" t="s">
        <v>94</v>
      </c>
      <c r="C432" s="48"/>
      <c r="D432" s="48"/>
      <c r="E432" s="82"/>
      <c r="F432" s="63">
        <f t="shared" si="56"/>
        <v>0</v>
      </c>
      <c r="G432" s="48">
        <f>'PNC, Exon. &amp; no Exon.'!B484</f>
        <v>0</v>
      </c>
      <c r="H432" s="48">
        <f>'PNC, Exon. &amp; no Exon.'!C484</f>
        <v>0</v>
      </c>
      <c r="I432" s="82"/>
      <c r="J432" s="63">
        <f t="shared" si="57"/>
        <v>0</v>
      </c>
      <c r="K432" s="48">
        <f t="shared" si="58"/>
        <v>0</v>
      </c>
      <c r="L432" s="94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5" hidden="1" customHeight="1" x14ac:dyDescent="0.2">
      <c r="A433" s="98"/>
      <c r="B433" s="52" t="s">
        <v>90</v>
      </c>
      <c r="C433" s="48"/>
      <c r="D433" s="48"/>
      <c r="E433" s="82"/>
      <c r="F433" s="63">
        <f t="shared" si="56"/>
        <v>0</v>
      </c>
      <c r="G433" s="48">
        <f>'PNC, Exon. &amp; no Exon.'!B485</f>
        <v>0</v>
      </c>
      <c r="H433" s="48">
        <f>'PNC, Exon. &amp; no Exon.'!C485</f>
        <v>0</v>
      </c>
      <c r="I433" s="82"/>
      <c r="J433" s="63">
        <f t="shared" si="57"/>
        <v>0</v>
      </c>
      <c r="K433" s="48">
        <f t="shared" si="58"/>
        <v>0</v>
      </c>
      <c r="L433" s="94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Exon.'!B486</f>
        <v>0</v>
      </c>
      <c r="H434" s="48">
        <f>'PNC, Exon. &amp; no Exon.'!C486</f>
        <v>0</v>
      </c>
      <c r="I434" s="82"/>
      <c r="J434" s="63">
        <f t="shared" si="57"/>
        <v>0</v>
      </c>
      <c r="K434" s="48">
        <f t="shared" si="58"/>
        <v>0</v>
      </c>
      <c r="L434" s="94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5" hidden="1" customHeight="1" x14ac:dyDescent="0.2">
      <c r="A435" s="98"/>
      <c r="B435" s="52" t="s">
        <v>96</v>
      </c>
      <c r="C435" s="48"/>
      <c r="D435" s="48"/>
      <c r="E435" s="84"/>
      <c r="F435" s="63">
        <f t="shared" si="56"/>
        <v>0</v>
      </c>
      <c r="G435" s="48">
        <f>'PNC, Exon. &amp; no Exon.'!B487</f>
        <v>0</v>
      </c>
      <c r="H435" s="48">
        <f>'PNC, Exon. &amp; no Exon.'!C487</f>
        <v>0</v>
      </c>
      <c r="I435" s="82"/>
      <c r="J435" s="63">
        <f t="shared" si="57"/>
        <v>0</v>
      </c>
      <c r="K435" s="48">
        <f t="shared" si="58"/>
        <v>0</v>
      </c>
      <c r="L435" s="94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5" hidden="1" customHeight="1" x14ac:dyDescent="0.2">
      <c r="A436" s="98"/>
      <c r="B436" s="52" t="s">
        <v>100</v>
      </c>
      <c r="C436" s="48"/>
      <c r="D436" s="48"/>
      <c r="E436" s="84"/>
      <c r="F436" s="63">
        <f t="shared" si="56"/>
        <v>0</v>
      </c>
      <c r="G436" s="48">
        <f>'PNC, Exon. &amp; no Exon.'!B488</f>
        <v>0</v>
      </c>
      <c r="H436" s="48">
        <f>'PNC, Exon. &amp; no Exon.'!C488</f>
        <v>0</v>
      </c>
      <c r="I436" s="82"/>
      <c r="J436" s="63">
        <f t="shared" si="57"/>
        <v>0</v>
      </c>
      <c r="K436" s="48">
        <f t="shared" si="58"/>
        <v>0</v>
      </c>
      <c r="L436" s="94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6"/>
        <v>0</v>
      </c>
      <c r="G437" s="48">
        <f>'PNC, Exon. &amp; no Exon.'!B489</f>
        <v>0</v>
      </c>
      <c r="H437" s="48">
        <f>'PNC, Exon. &amp; no Exon.'!C489</f>
        <v>0</v>
      </c>
      <c r="I437" s="82"/>
      <c r="J437" s="63">
        <f t="shared" si="57"/>
        <v>0</v>
      </c>
      <c r="K437" s="48">
        <f t="shared" si="58"/>
        <v>0</v>
      </c>
      <c r="L437" s="94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6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7"/>
        <v>0</v>
      </c>
      <c r="K438" s="48">
        <f t="shared" si="58"/>
        <v>0</v>
      </c>
      <c r="L438" s="94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Exon.'!B491</f>
        <v>0</v>
      </c>
      <c r="H439" s="48">
        <f>'PNC, Exon. &amp; no Exon.'!C491</f>
        <v>0</v>
      </c>
      <c r="I439" s="82"/>
      <c r="J439" s="63">
        <f t="shared" si="57"/>
        <v>0</v>
      </c>
      <c r="K439" s="48">
        <f t="shared" si="58"/>
        <v>0</v>
      </c>
      <c r="L439" s="94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6"/>
        <v>0</v>
      </c>
      <c r="G440" s="48">
        <f>'PNC, Exon. &amp; no Exon.'!B492</f>
        <v>0</v>
      </c>
      <c r="H440" s="48">
        <f>'PNC, Exon. &amp; no Exon.'!C492</f>
        <v>0</v>
      </c>
      <c r="I440" s="82"/>
      <c r="J440" s="63">
        <f t="shared" si="57"/>
        <v>0</v>
      </c>
      <c r="K440" s="48">
        <f t="shared" si="58"/>
        <v>0</v>
      </c>
      <c r="L440" s="94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5" hidden="1" customHeight="1" x14ac:dyDescent="0.2">
      <c r="A441" s="11"/>
      <c r="B441" s="52" t="s">
        <v>109</v>
      </c>
      <c r="C441" s="48"/>
      <c r="D441" s="48"/>
      <c r="E441" s="82"/>
      <c r="F441" s="63">
        <f t="shared" si="56"/>
        <v>0</v>
      </c>
      <c r="G441" s="48">
        <f>'PNC, Exon. &amp; no Exon.'!B493</f>
        <v>0</v>
      </c>
      <c r="H441" s="48">
        <f>'PNC, Exon. &amp; no Exon.'!C493</f>
        <v>0</v>
      </c>
      <c r="I441" s="82"/>
      <c r="J441" s="63">
        <f t="shared" si="57"/>
        <v>0</v>
      </c>
      <c r="K441" s="48">
        <f t="shared" si="58"/>
        <v>0</v>
      </c>
      <c r="L441" s="94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Exon.'!B494</f>
        <v>0</v>
      </c>
      <c r="H442" s="48">
        <f>'PNC, Exon. &amp; no Exon.'!C494</f>
        <v>0</v>
      </c>
      <c r="I442" s="82"/>
      <c r="J442" s="63">
        <f t="shared" si="57"/>
        <v>0</v>
      </c>
      <c r="K442" s="48">
        <f t="shared" si="58"/>
        <v>0</v>
      </c>
      <c r="L442" s="94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7"/>
        <v>0</v>
      </c>
      <c r="K443" s="48">
        <f t="shared" si="58"/>
        <v>0</v>
      </c>
      <c r="L443" s="94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5" hidden="1" customHeight="1" x14ac:dyDescent="0.2">
      <c r="A444" s="11"/>
      <c r="B444" s="52" t="s">
        <v>102</v>
      </c>
      <c r="C444" s="48"/>
      <c r="D444" s="48"/>
      <c r="E444" s="82"/>
      <c r="F444" s="63">
        <f t="shared" si="56"/>
        <v>0</v>
      </c>
      <c r="G444" s="48">
        <f>'PNC, Exon. &amp; no Exon.'!B496</f>
        <v>0</v>
      </c>
      <c r="H444" s="48">
        <f>'PNC, Exon. &amp; no Exon.'!C496</f>
        <v>0</v>
      </c>
      <c r="I444" s="82"/>
      <c r="J444" s="63">
        <f t="shared" si="57"/>
        <v>0</v>
      </c>
      <c r="K444" s="48">
        <f t="shared" si="58"/>
        <v>0</v>
      </c>
      <c r="L444" s="94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5" hidden="1" customHeight="1" x14ac:dyDescent="0.2">
      <c r="A445" s="11"/>
      <c r="B445" s="52" t="s">
        <v>93</v>
      </c>
      <c r="C445" s="48"/>
      <c r="D445" s="48"/>
      <c r="E445" s="82"/>
      <c r="F445" s="63">
        <f t="shared" si="56"/>
        <v>0</v>
      </c>
      <c r="G445" s="48">
        <f>'PNC, Exon. &amp; no Exon.'!B497</f>
        <v>0</v>
      </c>
      <c r="H445" s="48">
        <f>'PNC, Exon. &amp; no Exon.'!C497</f>
        <v>0</v>
      </c>
      <c r="I445" s="82"/>
      <c r="J445" s="63">
        <f t="shared" si="57"/>
        <v>0</v>
      </c>
      <c r="K445" s="48">
        <f t="shared" si="58"/>
        <v>0</v>
      </c>
      <c r="L445" s="94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5" hidden="1" customHeight="1" x14ac:dyDescent="0.2">
      <c r="A446" s="11"/>
      <c r="B446" s="52" t="s">
        <v>103</v>
      </c>
      <c r="C446" s="48"/>
      <c r="D446" s="48"/>
      <c r="E446" s="82"/>
      <c r="F446" s="63">
        <f t="shared" si="56"/>
        <v>0</v>
      </c>
      <c r="G446" s="48">
        <f>'PNC, Exon. &amp; no Exon.'!B498</f>
        <v>0</v>
      </c>
      <c r="H446" s="48">
        <f>'PNC, Exon. &amp; no Exon.'!C498</f>
        <v>0</v>
      </c>
      <c r="I446" s="82"/>
      <c r="J446" s="63">
        <f t="shared" si="57"/>
        <v>0</v>
      </c>
      <c r="K446" s="48">
        <f t="shared" si="58"/>
        <v>0</v>
      </c>
      <c r="L446" s="94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5" hidden="1" customHeight="1" x14ac:dyDescent="0.2">
      <c r="A447" s="11"/>
      <c r="B447" s="51" t="s">
        <v>117</v>
      </c>
      <c r="C447" s="48"/>
      <c r="D447" s="48"/>
      <c r="E447" s="84"/>
      <c r="F447" s="63">
        <f t="shared" si="56"/>
        <v>0</v>
      </c>
      <c r="G447" s="48">
        <f>'PNC, Exon. &amp; no Exon.'!B499</f>
        <v>0</v>
      </c>
      <c r="H447" s="48">
        <f>'PNC, Exon. &amp; no Exon.'!C499</f>
        <v>0</v>
      </c>
      <c r="I447" s="82"/>
      <c r="J447" s="63">
        <f t="shared" si="57"/>
        <v>0</v>
      </c>
      <c r="K447" s="48">
        <f t="shared" si="58"/>
        <v>0</v>
      </c>
      <c r="L447" s="94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5" hidden="1" customHeight="1" x14ac:dyDescent="0.2">
      <c r="A448" s="11"/>
      <c r="B448" s="52" t="s">
        <v>108</v>
      </c>
      <c r="C448" s="48"/>
      <c r="D448" s="48"/>
      <c r="E448" s="84"/>
      <c r="F448" s="63">
        <f t="shared" si="56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7"/>
        <v>0</v>
      </c>
      <c r="K448" s="48">
        <f t="shared" si="58"/>
        <v>0</v>
      </c>
      <c r="L448" s="94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6"/>
        <v>0</v>
      </c>
      <c r="G449" s="48">
        <f>'PNC, Exon. &amp; no Exon.'!B501</f>
        <v>0</v>
      </c>
      <c r="H449" s="48">
        <f>'PNC, Exon. &amp; no Exon.'!C501</f>
        <v>0</v>
      </c>
      <c r="I449" s="82"/>
      <c r="J449" s="63">
        <f t="shared" si="57"/>
        <v>0</v>
      </c>
      <c r="K449" s="48">
        <f t="shared" si="58"/>
        <v>0</v>
      </c>
      <c r="L449" s="94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5" hidden="1" customHeight="1" x14ac:dyDescent="0.2">
      <c r="A450" s="11"/>
      <c r="B450" s="52" t="s">
        <v>106</v>
      </c>
      <c r="C450" s="48"/>
      <c r="D450" s="48"/>
      <c r="E450" s="84"/>
      <c r="F450" s="63">
        <f t="shared" si="56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7"/>
        <v>0</v>
      </c>
      <c r="K450" s="48">
        <f t="shared" si="58"/>
        <v>0</v>
      </c>
      <c r="L450" s="94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5" hidden="1" customHeight="1" x14ac:dyDescent="0.2">
      <c r="A451" s="11"/>
      <c r="B451" s="52" t="s">
        <v>116</v>
      </c>
      <c r="C451" s="48"/>
      <c r="D451" s="48"/>
      <c r="E451" s="84"/>
      <c r="F451" s="63">
        <f t="shared" si="56"/>
        <v>0</v>
      </c>
      <c r="G451" s="48">
        <f>'PNC, Exon. &amp; no Exon.'!B503</f>
        <v>0</v>
      </c>
      <c r="H451" s="48">
        <f>'PNC, Exon. &amp; no Exon.'!C503</f>
        <v>0</v>
      </c>
      <c r="I451" s="82"/>
      <c r="J451" s="63">
        <f t="shared" si="57"/>
        <v>0</v>
      </c>
      <c r="K451" s="48">
        <f t="shared" si="58"/>
        <v>0</v>
      </c>
      <c r="L451" s="94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5" hidden="1" customHeight="1" x14ac:dyDescent="0.2">
      <c r="A452" s="11"/>
      <c r="B452" s="52" t="s">
        <v>118</v>
      </c>
      <c r="C452" s="48"/>
      <c r="D452" s="48"/>
      <c r="E452" s="82"/>
      <c r="F452" s="63">
        <f t="shared" si="56"/>
        <v>0</v>
      </c>
      <c r="G452" s="48">
        <f>'PNC, Exon. &amp; no Exon.'!B504</f>
        <v>0</v>
      </c>
      <c r="H452" s="48">
        <f>'PNC, Exon. &amp; no Exon.'!C504</f>
        <v>0</v>
      </c>
      <c r="I452" s="82"/>
      <c r="J452" s="63">
        <f t="shared" si="57"/>
        <v>0</v>
      </c>
      <c r="K452" s="48">
        <f t="shared" si="58"/>
        <v>0</v>
      </c>
      <c r="L452" s="94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5" hidden="1" customHeight="1" x14ac:dyDescent="0.2">
      <c r="A453" s="11"/>
      <c r="B453" s="52" t="s">
        <v>121</v>
      </c>
      <c r="C453" s="48"/>
      <c r="D453" s="48"/>
      <c r="E453" s="82"/>
      <c r="F453" s="63">
        <f t="shared" si="56"/>
        <v>0</v>
      </c>
      <c r="G453" s="48">
        <f>'PNC, Exon. &amp; no Exon.'!B505</f>
        <v>0</v>
      </c>
      <c r="H453" s="48">
        <f>'PNC, Exon. &amp; no Exon.'!C505</f>
        <v>0</v>
      </c>
      <c r="I453" s="82"/>
      <c r="J453" s="63">
        <f t="shared" si="57"/>
        <v>0</v>
      </c>
      <c r="K453" s="48">
        <f t="shared" si="58"/>
        <v>0</v>
      </c>
      <c r="L453" s="94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5" hidden="1" customHeight="1" x14ac:dyDescent="0.2">
      <c r="A454" s="11"/>
      <c r="B454" s="52" t="s">
        <v>99</v>
      </c>
      <c r="C454" s="48"/>
      <c r="D454" s="48"/>
      <c r="E454" s="82"/>
      <c r="F454" s="63">
        <f t="shared" si="56"/>
        <v>0</v>
      </c>
      <c r="G454" s="48">
        <f>'PNC, Exon. &amp; no Exon.'!B506</f>
        <v>0</v>
      </c>
      <c r="H454" s="48">
        <f>'PNC, Exon. &amp; no Exon.'!C506</f>
        <v>0</v>
      </c>
      <c r="I454" s="82"/>
      <c r="J454" s="63">
        <f t="shared" si="57"/>
        <v>0</v>
      </c>
      <c r="K454" s="48">
        <f t="shared" si="58"/>
        <v>0</v>
      </c>
      <c r="L454" s="94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5" hidden="1" customHeight="1" x14ac:dyDescent="0.2">
      <c r="A455" s="11"/>
      <c r="B455" s="52" t="s">
        <v>104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7"/>
        <v>0</v>
      </c>
      <c r="K455" s="48">
        <f t="shared" si="58"/>
        <v>0</v>
      </c>
      <c r="L455" s="94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5" hidden="1" customHeight="1" x14ac:dyDescent="0.2">
      <c r="A456" s="11"/>
      <c r="B456" s="51" t="s">
        <v>111</v>
      </c>
      <c r="C456" s="48"/>
      <c r="D456" s="48"/>
      <c r="E456" s="84"/>
      <c r="F456" s="63">
        <f t="shared" si="62"/>
        <v>0</v>
      </c>
      <c r="G456" s="48">
        <f>'PNC, Exon. &amp; no Exon.'!B508</f>
        <v>0</v>
      </c>
      <c r="H456" s="48">
        <f>'PNC, Exon. &amp; no Exon.'!C508</f>
        <v>0</v>
      </c>
      <c r="I456" s="82"/>
      <c r="J456" s="63">
        <f t="shared" si="57"/>
        <v>0</v>
      </c>
      <c r="K456" s="48">
        <f t="shared" si="58"/>
        <v>0</v>
      </c>
      <c r="L456" s="94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5" hidden="1" customHeight="1" x14ac:dyDescent="0.2">
      <c r="A457" s="11"/>
      <c r="B457" s="52" t="s">
        <v>119</v>
      </c>
      <c r="C457" s="48"/>
      <c r="D457" s="48"/>
      <c r="E457" s="82"/>
      <c r="F457" s="63">
        <f t="shared" si="62"/>
        <v>0</v>
      </c>
      <c r="G457" s="48">
        <f>'PNC, Exon. &amp; no Exon.'!B509</f>
        <v>0</v>
      </c>
      <c r="H457" s="48">
        <f>'PNC, Exon. &amp; no Exon.'!C509</f>
        <v>0</v>
      </c>
      <c r="I457" s="82"/>
      <c r="J457" s="63">
        <f t="shared" si="57"/>
        <v>0</v>
      </c>
      <c r="K457" s="48">
        <f t="shared" si="58"/>
        <v>0</v>
      </c>
      <c r="L457" s="94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5" hidden="1" customHeight="1" x14ac:dyDescent="0.2">
      <c r="A458" s="11"/>
      <c r="B458" s="52" t="s">
        <v>120</v>
      </c>
      <c r="C458" s="48"/>
      <c r="D458" s="48"/>
      <c r="E458" s="82"/>
      <c r="F458" s="63">
        <f t="shared" si="62"/>
        <v>0</v>
      </c>
      <c r="G458" s="48">
        <f>'PNC, Exon. &amp; no Exon.'!B510</f>
        <v>0</v>
      </c>
      <c r="H458" s="48">
        <f>'PNC, Exon. &amp; no Exon.'!C510</f>
        <v>0</v>
      </c>
      <c r="I458" s="82"/>
      <c r="J458" s="63">
        <f t="shared" si="57"/>
        <v>0</v>
      </c>
      <c r="K458" s="48">
        <f t="shared" si="58"/>
        <v>0</v>
      </c>
      <c r="L458" s="94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5" hidden="1" customHeight="1" x14ac:dyDescent="0.2">
      <c r="A459" s="11"/>
      <c r="B459" s="52" t="s">
        <v>122</v>
      </c>
      <c r="C459" s="48"/>
      <c r="D459" s="48"/>
      <c r="E459" s="82"/>
      <c r="F459" s="63">
        <f t="shared" si="62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7"/>
        <v>0</v>
      </c>
      <c r="K459" s="48">
        <f t="shared" si="58"/>
        <v>0</v>
      </c>
      <c r="L459" s="94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5" hidden="1" customHeight="1" x14ac:dyDescent="0.2">
      <c r="A460" s="11"/>
      <c r="B460" s="52" t="s">
        <v>88</v>
      </c>
      <c r="C460" s="48"/>
      <c r="D460" s="48"/>
      <c r="E460" s="82"/>
      <c r="F460" s="63">
        <f t="shared" si="62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7"/>
        <v>0</v>
      </c>
      <c r="K460" s="48">
        <f t="shared" si="58"/>
        <v>0</v>
      </c>
      <c r="L460" s="94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5" hidden="1" customHeight="1" x14ac:dyDescent="0.2">
      <c r="A461" s="11"/>
      <c r="B461" s="52" t="s">
        <v>107</v>
      </c>
      <c r="C461" s="48"/>
      <c r="D461" s="48"/>
      <c r="E461" s="84"/>
      <c r="F461" s="63">
        <f t="shared" si="62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7"/>
        <v>0</v>
      </c>
      <c r="K461" s="48">
        <f t="shared" si="58"/>
        <v>0</v>
      </c>
      <c r="L461" s="94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5" hidden="1" customHeight="1" x14ac:dyDescent="0.2">
      <c r="A462" s="11"/>
      <c r="B462" s="52" t="s">
        <v>105</v>
      </c>
      <c r="C462" s="48"/>
      <c r="D462" s="48"/>
      <c r="E462" s="84"/>
      <c r="F462" s="63">
        <f t="shared" si="62"/>
        <v>0</v>
      </c>
      <c r="G462" s="48">
        <f>'PNC, Exon. &amp; no Exon.'!B514</f>
        <v>0</v>
      </c>
      <c r="H462" s="48">
        <f>'PNC, Exon. &amp; no Exon.'!C514</f>
        <v>0</v>
      </c>
      <c r="I462" s="82"/>
      <c r="J462" s="63">
        <f t="shared" si="57"/>
        <v>0</v>
      </c>
      <c r="K462" s="48">
        <f t="shared" si="58"/>
        <v>0</v>
      </c>
      <c r="L462" s="94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5" hidden="1" customHeight="1" x14ac:dyDescent="0.2">
      <c r="A463" s="11"/>
      <c r="B463" s="52" t="s">
        <v>112</v>
      </c>
      <c r="C463" s="48"/>
      <c r="D463" s="48"/>
      <c r="E463" s="84"/>
      <c r="F463" s="63">
        <f>(C463+D463)</f>
        <v>0</v>
      </c>
      <c r="G463" s="48">
        <f>'PNC, Exon. &amp; no Exon.'!B515</f>
        <v>0</v>
      </c>
      <c r="H463" s="48">
        <f>'PNC, Exon. &amp; no Exon.'!C515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2" t="s">
        <v>42</v>
      </c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</row>
    <row r="472" spans="1:14" hidden="1" x14ac:dyDescent="0.2">
      <c r="A472" s="183" t="s">
        <v>59</v>
      </c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</row>
    <row r="473" spans="1:14" hidden="1" x14ac:dyDescent="0.2">
      <c r="A473" s="185" t="s">
        <v>137</v>
      </c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</row>
    <row r="474" spans="1:14" hidden="1" x14ac:dyDescent="0.2">
      <c r="A474" s="183" t="s">
        <v>115</v>
      </c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86" t="s">
        <v>33</v>
      </c>
      <c r="C476" s="186" t="s">
        <v>141</v>
      </c>
      <c r="D476" s="186"/>
      <c r="E476" s="186" t="s">
        <v>52</v>
      </c>
      <c r="F476" s="186"/>
      <c r="G476" s="186" t="s">
        <v>142</v>
      </c>
      <c r="H476" s="186"/>
      <c r="I476" s="186"/>
      <c r="J476" s="186"/>
      <c r="K476" s="186" t="s">
        <v>29</v>
      </c>
      <c r="L476" s="186"/>
      <c r="M476" s="186" t="s">
        <v>62</v>
      </c>
      <c r="N476" s="186"/>
    </row>
    <row r="477" spans="1:14" ht="34.5" hidden="1" customHeight="1" x14ac:dyDescent="0.2">
      <c r="A477" s="96"/>
      <c r="B477" s="186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hidden="1" customHeight="1" x14ac:dyDescent="0.2">
      <c r="A478" s="97"/>
      <c r="B478" s="103" t="s">
        <v>91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Exon.'!B536</f>
        <v>0</v>
      </c>
      <c r="H478" s="48">
        <f>'PNC, Exon. &amp; no Exon.'!C536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86</v>
      </c>
      <c r="C479" s="48"/>
      <c r="D479" s="48"/>
      <c r="E479" s="82"/>
      <c r="F479" s="63">
        <f t="shared" si="63"/>
        <v>0</v>
      </c>
      <c r="G479" s="48">
        <f>'PNC, Exon. &amp; no Exon.'!B537</f>
        <v>0</v>
      </c>
      <c r="H479" s="48">
        <f>'PNC, Exon. &amp; no Exon.'!C537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4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5" hidden="1" customHeight="1" x14ac:dyDescent="0.2">
      <c r="A480" s="98"/>
      <c r="B480" s="52" t="s">
        <v>101</v>
      </c>
      <c r="C480" s="48"/>
      <c r="D480" s="48"/>
      <c r="E480" s="82"/>
      <c r="F480" s="63">
        <f t="shared" si="63"/>
        <v>0</v>
      </c>
      <c r="G480" s="48">
        <f>'PNC, Exon. &amp; no Exon.'!B538</f>
        <v>0</v>
      </c>
      <c r="H480" s="48">
        <f>'PNC, Exon. &amp; no Exon.'!C538</f>
        <v>0</v>
      </c>
      <c r="I480" s="82"/>
      <c r="J480" s="63">
        <f t="shared" si="64"/>
        <v>0</v>
      </c>
      <c r="K480" s="48">
        <f t="shared" si="65"/>
        <v>0</v>
      </c>
      <c r="L480" s="94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5" hidden="1" customHeight="1" x14ac:dyDescent="0.2">
      <c r="A481" s="98"/>
      <c r="B481" s="52" t="s">
        <v>97</v>
      </c>
      <c r="C481" s="48"/>
      <c r="D481" s="48"/>
      <c r="E481" s="82"/>
      <c r="F481" s="63">
        <f t="shared" si="63"/>
        <v>0</v>
      </c>
      <c r="G481" s="48">
        <f>'PNC, Exon. &amp; no Exon.'!B539</f>
        <v>0</v>
      </c>
      <c r="H481" s="48">
        <f>'PNC, Exon. &amp; no Exon.'!C539</f>
        <v>0</v>
      </c>
      <c r="I481" s="82"/>
      <c r="J481" s="63">
        <f t="shared" si="64"/>
        <v>0</v>
      </c>
      <c r="K481" s="48">
        <f t="shared" si="65"/>
        <v>0</v>
      </c>
      <c r="L481" s="94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5" hidden="1" customHeight="1" x14ac:dyDescent="0.2">
      <c r="A482" s="98"/>
      <c r="B482" s="52" t="s">
        <v>92</v>
      </c>
      <c r="C482" s="48"/>
      <c r="D482" s="48"/>
      <c r="E482" s="84"/>
      <c r="F482" s="63">
        <f t="shared" si="63"/>
        <v>0</v>
      </c>
      <c r="G482" s="48">
        <f>'PNC, Exon. &amp; no Exon.'!B540</f>
        <v>0</v>
      </c>
      <c r="H482" s="48">
        <f>'PNC, Exon. &amp; no Exon.'!C540</f>
        <v>0</v>
      </c>
      <c r="I482" s="82"/>
      <c r="J482" s="63">
        <f t="shared" si="64"/>
        <v>0</v>
      </c>
      <c r="K482" s="48">
        <f t="shared" si="65"/>
        <v>0</v>
      </c>
      <c r="L482" s="94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5" hidden="1" customHeight="1" x14ac:dyDescent="0.2">
      <c r="A483" s="98"/>
      <c r="B483" s="52" t="s">
        <v>89</v>
      </c>
      <c r="C483" s="48"/>
      <c r="D483" s="48"/>
      <c r="E483" s="82"/>
      <c r="F483" s="63">
        <f t="shared" si="63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4"/>
        <v>0</v>
      </c>
      <c r="K483" s="48">
        <f t="shared" si="65"/>
        <v>0</v>
      </c>
      <c r="L483" s="94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5" hidden="1" customHeight="1" x14ac:dyDescent="0.2">
      <c r="A484" s="11"/>
      <c r="B484" s="52" t="s">
        <v>94</v>
      </c>
      <c r="C484" s="48"/>
      <c r="D484" s="48"/>
      <c r="E484" s="82"/>
      <c r="F484" s="63">
        <f t="shared" si="63"/>
        <v>0</v>
      </c>
      <c r="G484" s="48">
        <f>'PNC, Exon. &amp; no Exon.'!B542</f>
        <v>0</v>
      </c>
      <c r="H484" s="48">
        <f>'PNC, Exon. &amp; no Exon.'!C542</f>
        <v>0</v>
      </c>
      <c r="I484" s="82"/>
      <c r="J484" s="63">
        <f t="shared" si="64"/>
        <v>0</v>
      </c>
      <c r="K484" s="48">
        <f t="shared" si="65"/>
        <v>0</v>
      </c>
      <c r="L484" s="94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5" hidden="1" customHeight="1" x14ac:dyDescent="0.2">
      <c r="A485" s="98"/>
      <c r="B485" s="52" t="s">
        <v>90</v>
      </c>
      <c r="C485" s="48"/>
      <c r="D485" s="48"/>
      <c r="E485" s="82"/>
      <c r="F485" s="63">
        <f t="shared" si="63"/>
        <v>0</v>
      </c>
      <c r="G485" s="48">
        <f>'PNC, Exon. &amp; no Exon.'!B543</f>
        <v>0</v>
      </c>
      <c r="H485" s="48">
        <f>'PNC, Exon. &amp; no Exon.'!C543</f>
        <v>0</v>
      </c>
      <c r="I485" s="82"/>
      <c r="J485" s="63">
        <f t="shared" si="64"/>
        <v>0</v>
      </c>
      <c r="K485" s="48">
        <f t="shared" si="65"/>
        <v>0</v>
      </c>
      <c r="L485" s="94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Exon.'!B544</f>
        <v>0</v>
      </c>
      <c r="H486" s="48">
        <f>'PNC, Exon. &amp; no Exon.'!C544</f>
        <v>0</v>
      </c>
      <c r="I486" s="82"/>
      <c r="J486" s="63">
        <f t="shared" si="64"/>
        <v>0</v>
      </c>
      <c r="K486" s="48">
        <f t="shared" si="65"/>
        <v>0</v>
      </c>
      <c r="L486" s="94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5" hidden="1" customHeight="1" x14ac:dyDescent="0.2">
      <c r="A487" s="98"/>
      <c r="B487" s="52" t="s">
        <v>96</v>
      </c>
      <c r="C487" s="48"/>
      <c r="D487" s="48"/>
      <c r="E487" s="84"/>
      <c r="F487" s="63">
        <f t="shared" si="63"/>
        <v>0</v>
      </c>
      <c r="G487" s="48">
        <f>'PNC, Exon. &amp; no Exon.'!B545</f>
        <v>0</v>
      </c>
      <c r="H487" s="48">
        <f>'PNC, Exon. &amp; no Exon.'!C545</f>
        <v>0</v>
      </c>
      <c r="I487" s="82"/>
      <c r="J487" s="63">
        <f t="shared" si="64"/>
        <v>0</v>
      </c>
      <c r="K487" s="48">
        <f t="shared" si="65"/>
        <v>0</v>
      </c>
      <c r="L487" s="94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5" hidden="1" customHeight="1" x14ac:dyDescent="0.2">
      <c r="A488" s="98"/>
      <c r="B488" s="52" t="s">
        <v>100</v>
      </c>
      <c r="C488" s="48"/>
      <c r="D488" s="48"/>
      <c r="E488" s="84"/>
      <c r="F488" s="63">
        <f t="shared" si="63"/>
        <v>0</v>
      </c>
      <c r="G488" s="48">
        <f>'PNC, Exon. &amp; no Exon.'!B546</f>
        <v>0</v>
      </c>
      <c r="H488" s="48">
        <f>'PNC, Exon. &amp; no Exon.'!C546</f>
        <v>0</v>
      </c>
      <c r="I488" s="82"/>
      <c r="J488" s="63">
        <f t="shared" si="64"/>
        <v>0</v>
      </c>
      <c r="K488" s="48">
        <f t="shared" si="65"/>
        <v>0</v>
      </c>
      <c r="L488" s="94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3"/>
        <v>0</v>
      </c>
      <c r="G489" s="48">
        <f>'PNC, Exon. &amp; no Exon.'!B547</f>
        <v>0</v>
      </c>
      <c r="H489" s="48">
        <f>'PNC, Exon. &amp; no Exon.'!C547</f>
        <v>0</v>
      </c>
      <c r="I489" s="82"/>
      <c r="J489" s="63">
        <f t="shared" si="64"/>
        <v>0</v>
      </c>
      <c r="K489" s="48">
        <f t="shared" si="65"/>
        <v>0</v>
      </c>
      <c r="L489" s="94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3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4"/>
        <v>0</v>
      </c>
      <c r="K490" s="48">
        <f t="shared" si="65"/>
        <v>0</v>
      </c>
      <c r="L490" s="94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Exon.'!B549</f>
        <v>0</v>
      </c>
      <c r="H491" s="48">
        <f>'PNC, Exon. &amp; no Exon.'!C549</f>
        <v>0</v>
      </c>
      <c r="I491" s="82"/>
      <c r="J491" s="63">
        <f t="shared" si="64"/>
        <v>0</v>
      </c>
      <c r="K491" s="48">
        <f t="shared" si="65"/>
        <v>0</v>
      </c>
      <c r="L491" s="94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3"/>
        <v>0</v>
      </c>
      <c r="G492" s="48">
        <f>'PNC, Exon. &amp; no Exon.'!B550</f>
        <v>0</v>
      </c>
      <c r="H492" s="48">
        <f>'PNC, Exon. &amp; no Exon.'!C550</f>
        <v>0</v>
      </c>
      <c r="I492" s="82"/>
      <c r="J492" s="63">
        <f t="shared" si="64"/>
        <v>0</v>
      </c>
      <c r="K492" s="48">
        <f t="shared" si="65"/>
        <v>0</v>
      </c>
      <c r="L492" s="94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5" hidden="1" customHeight="1" x14ac:dyDescent="0.2">
      <c r="A493" s="11"/>
      <c r="B493" s="52" t="s">
        <v>109</v>
      </c>
      <c r="C493" s="48"/>
      <c r="D493" s="48"/>
      <c r="E493" s="82"/>
      <c r="F493" s="63">
        <f t="shared" si="63"/>
        <v>0</v>
      </c>
      <c r="G493" s="48">
        <f>'PNC, Exon. &amp; no Exon.'!B551</f>
        <v>0</v>
      </c>
      <c r="H493" s="48">
        <f>'PNC, Exon. &amp; no Exon.'!C551</f>
        <v>0</v>
      </c>
      <c r="I493" s="82"/>
      <c r="J493" s="63">
        <f t="shared" si="64"/>
        <v>0</v>
      </c>
      <c r="K493" s="48">
        <f t="shared" si="65"/>
        <v>0</v>
      </c>
      <c r="L493" s="94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Exon.'!B552</f>
        <v>0</v>
      </c>
      <c r="H494" s="48">
        <f>'PNC, Exon. &amp; no Exon.'!C552</f>
        <v>0</v>
      </c>
      <c r="I494" s="82"/>
      <c r="J494" s="63">
        <f t="shared" si="64"/>
        <v>0</v>
      </c>
      <c r="K494" s="48">
        <f t="shared" si="65"/>
        <v>0</v>
      </c>
      <c r="L494" s="94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4"/>
        <v>0</v>
      </c>
      <c r="K495" s="48">
        <f t="shared" si="65"/>
        <v>0</v>
      </c>
      <c r="L495" s="94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5" hidden="1" customHeight="1" x14ac:dyDescent="0.2">
      <c r="A496" s="11"/>
      <c r="B496" s="52" t="s">
        <v>102</v>
      </c>
      <c r="C496" s="48"/>
      <c r="D496" s="48"/>
      <c r="E496" s="84"/>
      <c r="F496" s="63">
        <f t="shared" si="63"/>
        <v>0</v>
      </c>
      <c r="G496" s="48">
        <f>'PNC, Exon. &amp; no Exon.'!B554</f>
        <v>0</v>
      </c>
      <c r="H496" s="48">
        <f>'PNC, Exon. &amp; no Exon.'!C554</f>
        <v>0</v>
      </c>
      <c r="I496" s="82"/>
      <c r="J496" s="63">
        <f t="shared" si="64"/>
        <v>0</v>
      </c>
      <c r="K496" s="48">
        <f t="shared" si="65"/>
        <v>0</v>
      </c>
      <c r="L496" s="94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5" hidden="1" customHeight="1" x14ac:dyDescent="0.2">
      <c r="A497" s="11"/>
      <c r="B497" s="52" t="s">
        <v>93</v>
      </c>
      <c r="C497" s="48"/>
      <c r="D497" s="48"/>
      <c r="E497" s="82"/>
      <c r="F497" s="63">
        <f t="shared" si="63"/>
        <v>0</v>
      </c>
      <c r="G497" s="48">
        <f>'PNC, Exon. &amp; no Exon.'!B555</f>
        <v>0</v>
      </c>
      <c r="H497" s="48">
        <f>'PNC, Exon. &amp; no Exon.'!C555</f>
        <v>0</v>
      </c>
      <c r="I497" s="82"/>
      <c r="J497" s="63">
        <f t="shared" si="64"/>
        <v>0</v>
      </c>
      <c r="K497" s="48">
        <f t="shared" si="65"/>
        <v>0</v>
      </c>
      <c r="L497" s="94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5" hidden="1" customHeight="1" x14ac:dyDescent="0.2">
      <c r="A498" s="11"/>
      <c r="B498" s="52" t="s">
        <v>103</v>
      </c>
      <c r="C498" s="48"/>
      <c r="D498" s="48"/>
      <c r="E498" s="82"/>
      <c r="F498" s="63">
        <f t="shared" si="63"/>
        <v>0</v>
      </c>
      <c r="G498" s="48">
        <f>'PNC, Exon. &amp; no Exon.'!B556</f>
        <v>0</v>
      </c>
      <c r="H498" s="48">
        <f>'PNC, Exon. &amp; no Exon.'!C556</f>
        <v>0</v>
      </c>
      <c r="I498" s="82"/>
      <c r="J498" s="63">
        <f t="shared" si="64"/>
        <v>0</v>
      </c>
      <c r="K498" s="48">
        <f t="shared" si="65"/>
        <v>0</v>
      </c>
      <c r="L498" s="94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5" hidden="1" customHeight="1" x14ac:dyDescent="0.2">
      <c r="A499" s="11"/>
      <c r="B499" s="51" t="s">
        <v>117</v>
      </c>
      <c r="C499" s="48"/>
      <c r="D499" s="48"/>
      <c r="E499" s="84"/>
      <c r="F499" s="63">
        <f t="shared" si="63"/>
        <v>0</v>
      </c>
      <c r="G499" s="48">
        <f>'PNC, Exon. &amp; no Exon.'!B557</f>
        <v>0</v>
      </c>
      <c r="H499" s="48">
        <f>'PNC, Exon. &amp; no Exon.'!C557</f>
        <v>0</v>
      </c>
      <c r="I499" s="82"/>
      <c r="J499" s="63">
        <f t="shared" si="64"/>
        <v>0</v>
      </c>
      <c r="K499" s="48">
        <f t="shared" si="65"/>
        <v>0</v>
      </c>
      <c r="L499" s="94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5" hidden="1" customHeight="1" x14ac:dyDescent="0.2">
      <c r="A500" s="11"/>
      <c r="B500" s="52" t="s">
        <v>108</v>
      </c>
      <c r="C500" s="48"/>
      <c r="D500" s="48"/>
      <c r="E500" s="84"/>
      <c r="F500" s="63">
        <f t="shared" si="63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4"/>
        <v>0</v>
      </c>
      <c r="K500" s="48">
        <f t="shared" si="65"/>
        <v>0</v>
      </c>
      <c r="L500" s="94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3"/>
        <v>0</v>
      </c>
      <c r="G501" s="48">
        <f>'PNC, Exon. &amp; no Exon.'!B559</f>
        <v>0</v>
      </c>
      <c r="H501" s="48">
        <f>'PNC, Exon. &amp; no Exon.'!C559</f>
        <v>0</v>
      </c>
      <c r="I501" s="82"/>
      <c r="J501" s="63">
        <f t="shared" si="64"/>
        <v>0</v>
      </c>
      <c r="K501" s="48">
        <f t="shared" si="65"/>
        <v>0</v>
      </c>
      <c r="L501" s="94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5" hidden="1" customHeight="1" x14ac:dyDescent="0.2">
      <c r="A502" s="11"/>
      <c r="B502" s="52" t="s">
        <v>106</v>
      </c>
      <c r="C502" s="48"/>
      <c r="D502" s="48"/>
      <c r="E502" s="84"/>
      <c r="F502" s="63">
        <f t="shared" si="63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4"/>
        <v>0</v>
      </c>
      <c r="K502" s="48">
        <f t="shared" si="65"/>
        <v>0</v>
      </c>
      <c r="L502" s="94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5" hidden="1" customHeight="1" x14ac:dyDescent="0.2">
      <c r="A503" s="11"/>
      <c r="B503" s="52" t="s">
        <v>116</v>
      </c>
      <c r="C503" s="48"/>
      <c r="D503" s="48"/>
      <c r="E503" s="84"/>
      <c r="F503" s="63">
        <f t="shared" si="63"/>
        <v>0</v>
      </c>
      <c r="G503" s="48">
        <f>'PNC, Exon. &amp; no Exon.'!B561</f>
        <v>0</v>
      </c>
      <c r="H503" s="48">
        <f>'PNC, Exon. &amp; no Exon.'!C561</f>
        <v>0</v>
      </c>
      <c r="I503" s="82"/>
      <c r="J503" s="63">
        <f t="shared" si="64"/>
        <v>0</v>
      </c>
      <c r="K503" s="48">
        <f t="shared" si="65"/>
        <v>0</v>
      </c>
      <c r="L503" s="94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5" hidden="1" customHeight="1" x14ac:dyDescent="0.2">
      <c r="A504" s="11"/>
      <c r="B504" s="52" t="s">
        <v>118</v>
      </c>
      <c r="C504" s="48"/>
      <c r="D504" s="48"/>
      <c r="E504" s="84"/>
      <c r="F504" s="63">
        <f t="shared" si="63"/>
        <v>0</v>
      </c>
      <c r="G504" s="48">
        <f>'PNC, Exon. &amp; no Exon.'!B562</f>
        <v>0</v>
      </c>
      <c r="H504" s="48">
        <f>'PNC, Exon. &amp; no Exon.'!C562</f>
        <v>0</v>
      </c>
      <c r="I504" s="82"/>
      <c r="J504" s="63">
        <f t="shared" si="64"/>
        <v>0</v>
      </c>
      <c r="K504" s="48">
        <f t="shared" si="65"/>
        <v>0</v>
      </c>
      <c r="L504" s="94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5" hidden="1" customHeight="1" x14ac:dyDescent="0.2">
      <c r="A505" s="11"/>
      <c r="B505" s="52" t="s">
        <v>121</v>
      </c>
      <c r="C505" s="48"/>
      <c r="D505" s="48"/>
      <c r="E505" s="82"/>
      <c r="F505" s="63">
        <f t="shared" si="63"/>
        <v>0</v>
      </c>
      <c r="G505" s="48">
        <f>'PNC, Exon. &amp; no Exon.'!B563</f>
        <v>0</v>
      </c>
      <c r="H505" s="48">
        <f>'PNC, Exon. &amp; no Exon.'!C563</f>
        <v>0</v>
      </c>
      <c r="I505" s="82"/>
      <c r="J505" s="63">
        <f t="shared" si="64"/>
        <v>0</v>
      </c>
      <c r="K505" s="48">
        <f t="shared" si="65"/>
        <v>0</v>
      </c>
      <c r="L505" s="94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5" hidden="1" customHeight="1" x14ac:dyDescent="0.2">
      <c r="A506" s="11"/>
      <c r="B506" s="52" t="s">
        <v>99</v>
      </c>
      <c r="C506" s="48"/>
      <c r="D506" s="48"/>
      <c r="E506" s="82"/>
      <c r="F506" s="63">
        <f t="shared" si="63"/>
        <v>0</v>
      </c>
      <c r="G506" s="48">
        <f>'PNC, Exon. &amp; no Exon.'!B564</f>
        <v>0</v>
      </c>
      <c r="H506" s="48">
        <f>'PNC, Exon. &amp; no Exon.'!C564</f>
        <v>0</v>
      </c>
      <c r="I506" s="82"/>
      <c r="J506" s="63">
        <f t="shared" si="64"/>
        <v>0</v>
      </c>
      <c r="K506" s="48">
        <f t="shared" si="65"/>
        <v>0</v>
      </c>
      <c r="L506" s="94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5" hidden="1" customHeight="1" x14ac:dyDescent="0.2">
      <c r="A507" s="11"/>
      <c r="B507" s="52" t="s">
        <v>104</v>
      </c>
      <c r="C507" s="48"/>
      <c r="D507" s="48"/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4"/>
        <v>0</v>
      </c>
      <c r="K507" s="48">
        <f t="shared" si="65"/>
        <v>0</v>
      </c>
      <c r="L507" s="94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5" hidden="1" customHeight="1" x14ac:dyDescent="0.2">
      <c r="A508" s="11"/>
      <c r="B508" s="51" t="s">
        <v>111</v>
      </c>
      <c r="C508" s="48"/>
      <c r="D508" s="48"/>
      <c r="E508" s="84"/>
      <c r="F508" s="63">
        <f t="shared" ref="F508:F514" si="69">(C508+D508)</f>
        <v>0</v>
      </c>
      <c r="G508" s="48">
        <f>'PNC, Exon. &amp; no Exon.'!B566</f>
        <v>0</v>
      </c>
      <c r="H508" s="48">
        <f>'PNC, Exon. &amp; no Exon.'!C566</f>
        <v>0</v>
      </c>
      <c r="I508" s="82"/>
      <c r="J508" s="63">
        <f t="shared" si="64"/>
        <v>0</v>
      </c>
      <c r="K508" s="48">
        <f t="shared" si="65"/>
        <v>0</v>
      </c>
      <c r="L508" s="94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5" hidden="1" customHeight="1" x14ac:dyDescent="0.2">
      <c r="A509" s="11"/>
      <c r="B509" s="52" t="s">
        <v>119</v>
      </c>
      <c r="C509" s="48"/>
      <c r="D509" s="48"/>
      <c r="E509" s="82"/>
      <c r="F509" s="63">
        <f t="shared" si="69"/>
        <v>0</v>
      </c>
      <c r="G509" s="48">
        <f>'PNC, Exon. &amp; no Exon.'!B567</f>
        <v>0</v>
      </c>
      <c r="H509" s="48">
        <f>'PNC, Exon. &amp; no Exon.'!C567</f>
        <v>0</v>
      </c>
      <c r="I509" s="82"/>
      <c r="J509" s="63">
        <f t="shared" si="64"/>
        <v>0</v>
      </c>
      <c r="K509" s="48">
        <f t="shared" si="65"/>
        <v>0</v>
      </c>
      <c r="L509" s="94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5" hidden="1" customHeight="1" x14ac:dyDescent="0.2">
      <c r="A510" s="11"/>
      <c r="B510" s="52" t="s">
        <v>120</v>
      </c>
      <c r="C510" s="48"/>
      <c r="D510" s="48"/>
      <c r="E510" s="82"/>
      <c r="F510" s="63">
        <f t="shared" si="69"/>
        <v>0</v>
      </c>
      <c r="G510" s="48">
        <f>'PNC, Exon. &amp; no Exon.'!B568</f>
        <v>0</v>
      </c>
      <c r="H510" s="48">
        <f>'PNC, Exon. &amp; no Exon.'!C568</f>
        <v>0</v>
      </c>
      <c r="I510" s="82"/>
      <c r="J510" s="63">
        <f t="shared" si="64"/>
        <v>0</v>
      </c>
      <c r="K510" s="48">
        <f t="shared" si="65"/>
        <v>0</v>
      </c>
      <c r="L510" s="94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5" hidden="1" customHeight="1" x14ac:dyDescent="0.2">
      <c r="A511" s="11"/>
      <c r="B511" s="52" t="s">
        <v>122</v>
      </c>
      <c r="C511" s="48"/>
      <c r="D511" s="48"/>
      <c r="E511" s="82"/>
      <c r="F511" s="63">
        <f t="shared" si="69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4"/>
        <v>0</v>
      </c>
      <c r="K511" s="48">
        <f t="shared" si="65"/>
        <v>0</v>
      </c>
      <c r="L511" s="94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5" hidden="1" customHeight="1" x14ac:dyDescent="0.2">
      <c r="A512" s="11"/>
      <c r="B512" s="52" t="s">
        <v>88</v>
      </c>
      <c r="C512" s="48"/>
      <c r="D512" s="48"/>
      <c r="E512" s="82"/>
      <c r="F512" s="63">
        <f t="shared" si="69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4"/>
        <v>0</v>
      </c>
      <c r="K512" s="48">
        <f t="shared" si="65"/>
        <v>0</v>
      </c>
      <c r="L512" s="94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5" hidden="1" customHeight="1" x14ac:dyDescent="0.2">
      <c r="A513" s="11"/>
      <c r="B513" s="52" t="s">
        <v>107</v>
      </c>
      <c r="C513" s="48"/>
      <c r="D513" s="48"/>
      <c r="E513" s="84"/>
      <c r="F513" s="63">
        <f t="shared" si="69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4"/>
        <v>0</v>
      </c>
      <c r="K513" s="48">
        <f t="shared" si="65"/>
        <v>0</v>
      </c>
      <c r="L513" s="94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5" hidden="1" customHeight="1" x14ac:dyDescent="0.2">
      <c r="A514" s="11"/>
      <c r="B514" s="52" t="s">
        <v>105</v>
      </c>
      <c r="C514" s="48"/>
      <c r="D514" s="48"/>
      <c r="E514" s="84"/>
      <c r="F514" s="63">
        <f t="shared" si="69"/>
        <v>0</v>
      </c>
      <c r="G514" s="48">
        <f>'PNC, Exon. &amp; no Exon.'!B572</f>
        <v>0</v>
      </c>
      <c r="H514" s="48">
        <f>'PNC, Exon. &amp; no Exon.'!C572</f>
        <v>0</v>
      </c>
      <c r="I514" s="82"/>
      <c r="J514" s="63">
        <f t="shared" si="64"/>
        <v>0</v>
      </c>
      <c r="K514" s="48">
        <f t="shared" si="65"/>
        <v>0</v>
      </c>
      <c r="L514" s="94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5" hidden="1" customHeight="1" x14ac:dyDescent="0.2">
      <c r="A515" s="11"/>
      <c r="B515" s="52" t="s">
        <v>112</v>
      </c>
      <c r="C515" s="48"/>
      <c r="D515" s="48"/>
      <c r="E515" s="84"/>
      <c r="F515" s="63">
        <f>(C515+D515)</f>
        <v>0</v>
      </c>
      <c r="G515" s="48">
        <f>'PNC, Exon. &amp; no Exon.'!B573</f>
        <v>0</v>
      </c>
      <c r="H515" s="48">
        <f>'PNC, Exon. &amp; no Exon.'!C573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2" t="s">
        <v>42</v>
      </c>
      <c r="B522" s="182"/>
      <c r="C522" s="182"/>
      <c r="D522" s="182"/>
      <c r="E522" s="182"/>
      <c r="F522" s="182"/>
      <c r="G522" s="182"/>
      <c r="H522" s="182"/>
      <c r="I522" s="182"/>
      <c r="J522" s="182"/>
      <c r="K522" s="182"/>
      <c r="L522" s="182"/>
      <c r="M522" s="182"/>
      <c r="N522" s="182"/>
    </row>
    <row r="523" spans="1:14" hidden="1" x14ac:dyDescent="0.2">
      <c r="A523" s="183" t="s">
        <v>59</v>
      </c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</row>
    <row r="524" spans="1:14" hidden="1" x14ac:dyDescent="0.2">
      <c r="A524" s="185" t="s">
        <v>138</v>
      </c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</row>
    <row r="525" spans="1:14" hidden="1" x14ac:dyDescent="0.2">
      <c r="A525" s="183" t="s">
        <v>115</v>
      </c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86" t="s">
        <v>33</v>
      </c>
      <c r="C527" s="186" t="s">
        <v>141</v>
      </c>
      <c r="D527" s="186"/>
      <c r="E527" s="186" t="s">
        <v>52</v>
      </c>
      <c r="F527" s="186"/>
      <c r="G527" s="186" t="s">
        <v>142</v>
      </c>
      <c r="H527" s="186"/>
      <c r="I527" s="186"/>
      <c r="J527" s="186"/>
      <c r="K527" s="186" t="s">
        <v>29</v>
      </c>
      <c r="L527" s="186"/>
      <c r="M527" s="186" t="s">
        <v>62</v>
      </c>
      <c r="N527" s="186"/>
    </row>
    <row r="528" spans="1:14" ht="32.25" hidden="1" customHeight="1" x14ac:dyDescent="0.2">
      <c r="A528" s="96"/>
      <c r="B528" s="186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Exon.'!B595</f>
        <v>0</v>
      </c>
      <c r="H529" s="48">
        <f>'PNC, Exon. &amp; no Exon.'!C595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5" hidden="1" customHeight="1" x14ac:dyDescent="0.2">
      <c r="A530" s="98"/>
      <c r="B530" s="52" t="s">
        <v>86</v>
      </c>
      <c r="C530" s="48"/>
      <c r="D530" s="48"/>
      <c r="E530" s="82"/>
      <c r="F530" s="63">
        <f t="shared" si="70"/>
        <v>0</v>
      </c>
      <c r="G530" s="48">
        <f>'PNC, Exon. &amp; no Exon.'!B596</f>
        <v>0</v>
      </c>
      <c r="H530" s="48">
        <f>'PNC, Exon. &amp; no Exon.'!C596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4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5" hidden="1" customHeight="1" x14ac:dyDescent="0.2">
      <c r="A531" s="98"/>
      <c r="B531" s="52" t="s">
        <v>101</v>
      </c>
      <c r="C531" s="48"/>
      <c r="D531" s="48"/>
      <c r="E531" s="82"/>
      <c r="F531" s="63">
        <f t="shared" si="70"/>
        <v>0</v>
      </c>
      <c r="G531" s="48">
        <f>'PNC, Exon. &amp; no Exon.'!B597</f>
        <v>0</v>
      </c>
      <c r="H531" s="48">
        <f>'PNC, Exon. &amp; no Exon.'!C597</f>
        <v>0</v>
      </c>
      <c r="I531" s="82"/>
      <c r="J531" s="63">
        <f t="shared" si="73"/>
        <v>0</v>
      </c>
      <c r="K531" s="48">
        <f t="shared" si="74"/>
        <v>0</v>
      </c>
      <c r="L531" s="94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0"/>
        <v>0</v>
      </c>
      <c r="G532" s="48">
        <f>'PNC, Exon. &amp; no Exon.'!B598</f>
        <v>0</v>
      </c>
      <c r="H532" s="48">
        <f>'PNC, Exon. &amp; no Exon.'!C598</f>
        <v>0</v>
      </c>
      <c r="I532" s="82"/>
      <c r="J532" s="63">
        <f t="shared" si="73"/>
        <v>0</v>
      </c>
      <c r="K532" s="48">
        <f t="shared" si="74"/>
        <v>0</v>
      </c>
      <c r="L532" s="94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0"/>
        <v>0</v>
      </c>
      <c r="G533" s="48">
        <f>'PNC, Exon. &amp; no Exon.'!B599</f>
        <v>0</v>
      </c>
      <c r="H533" s="48">
        <f>'PNC, Exon. &amp; no Exon.'!C599</f>
        <v>0</v>
      </c>
      <c r="I533" s="82"/>
      <c r="J533" s="63">
        <f t="shared" si="73"/>
        <v>0</v>
      </c>
      <c r="K533" s="48">
        <f t="shared" si="74"/>
        <v>0</v>
      </c>
      <c r="L533" s="94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0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3"/>
        <v>0</v>
      </c>
      <c r="K534" s="48">
        <f t="shared" si="74"/>
        <v>0</v>
      </c>
      <c r="L534" s="94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0"/>
        <v>0</v>
      </c>
      <c r="G535" s="48">
        <f>'PNC, Exon. &amp; no Exon.'!B601</f>
        <v>0</v>
      </c>
      <c r="H535" s="48">
        <f>'PNC, Exon. &amp; no Exon.'!C601</f>
        <v>0</v>
      </c>
      <c r="I535" s="82"/>
      <c r="J535" s="63">
        <f t="shared" si="73"/>
        <v>0</v>
      </c>
      <c r="K535" s="48">
        <f t="shared" si="74"/>
        <v>0</v>
      </c>
      <c r="L535" s="94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0"/>
        <v>0</v>
      </c>
      <c r="G536" s="48">
        <f>'PNC, Exon. &amp; no Exon.'!B602</f>
        <v>0</v>
      </c>
      <c r="H536" s="48">
        <f>'PNC, Exon. &amp; no Exon.'!C602</f>
        <v>0</v>
      </c>
      <c r="I536" s="82"/>
      <c r="J536" s="63">
        <f t="shared" si="73"/>
        <v>0</v>
      </c>
      <c r="K536" s="48">
        <f t="shared" si="74"/>
        <v>0</v>
      </c>
      <c r="L536" s="94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Exon.'!B603</f>
        <v>0</v>
      </c>
      <c r="H537" s="48">
        <f>'PNC, Exon. &amp; no Exon.'!C603</f>
        <v>0</v>
      </c>
      <c r="I537" s="82"/>
      <c r="J537" s="63">
        <f t="shared" si="73"/>
        <v>0</v>
      </c>
      <c r="K537" s="48">
        <f t="shared" si="74"/>
        <v>0</v>
      </c>
      <c r="L537" s="94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0"/>
        <v>0</v>
      </c>
      <c r="G538" s="48">
        <f>'PNC, Exon. &amp; no Exon.'!B604</f>
        <v>0</v>
      </c>
      <c r="H538" s="48">
        <f>'PNC, Exon. &amp; no Exon.'!C604</f>
        <v>0</v>
      </c>
      <c r="I538" s="82"/>
      <c r="J538" s="63">
        <f t="shared" si="73"/>
        <v>0</v>
      </c>
      <c r="K538" s="48">
        <f t="shared" si="74"/>
        <v>0</v>
      </c>
      <c r="L538" s="94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5" hidden="1" customHeight="1" x14ac:dyDescent="0.2">
      <c r="A539" s="98"/>
      <c r="B539" s="52" t="s">
        <v>100</v>
      </c>
      <c r="C539" s="48"/>
      <c r="D539" s="48"/>
      <c r="E539" s="84"/>
      <c r="F539" s="63">
        <f t="shared" si="70"/>
        <v>0</v>
      </c>
      <c r="G539" s="48">
        <f>'PNC, Exon. &amp; no Exon.'!B605</f>
        <v>0</v>
      </c>
      <c r="H539" s="48">
        <f>'PNC, Exon. &amp; no Exon.'!C605</f>
        <v>0</v>
      </c>
      <c r="I539" s="82"/>
      <c r="J539" s="63">
        <f t="shared" si="73"/>
        <v>0</v>
      </c>
      <c r="K539" s="48">
        <f t="shared" si="74"/>
        <v>0</v>
      </c>
      <c r="L539" s="94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0"/>
        <v>0</v>
      </c>
      <c r="G540" s="48">
        <f>'PNC, Exon. &amp; no Exon.'!B606</f>
        <v>0</v>
      </c>
      <c r="H540" s="48">
        <f>'PNC, Exon. &amp; no Exon.'!C606</f>
        <v>0</v>
      </c>
      <c r="I540" s="82"/>
      <c r="J540" s="63">
        <f t="shared" si="73"/>
        <v>0</v>
      </c>
      <c r="K540" s="48">
        <f t="shared" si="74"/>
        <v>0</v>
      </c>
      <c r="L540" s="94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0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3"/>
        <v>0</v>
      </c>
      <c r="K541" s="48">
        <f t="shared" si="74"/>
        <v>0</v>
      </c>
      <c r="L541" s="94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Exon.'!B608</f>
        <v>0</v>
      </c>
      <c r="H542" s="48">
        <f>'PNC, Exon. &amp; no Exon.'!C608</f>
        <v>0</v>
      </c>
      <c r="I542" s="82"/>
      <c r="J542" s="63">
        <f t="shared" si="73"/>
        <v>0</v>
      </c>
      <c r="K542" s="48">
        <f t="shared" si="74"/>
        <v>0</v>
      </c>
      <c r="L542" s="94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0"/>
        <v>0</v>
      </c>
      <c r="G543" s="48">
        <f>'PNC, Exon. &amp; no Exon.'!B609</f>
        <v>0</v>
      </c>
      <c r="H543" s="48">
        <f>'PNC, Exon. &amp; no Exon.'!C609</f>
        <v>0</v>
      </c>
      <c r="I543" s="82"/>
      <c r="J543" s="63">
        <f t="shared" si="73"/>
        <v>0</v>
      </c>
      <c r="K543" s="48">
        <f t="shared" si="74"/>
        <v>0</v>
      </c>
      <c r="L543" s="94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5" hidden="1" customHeight="1" x14ac:dyDescent="0.2">
      <c r="A544" s="11"/>
      <c r="B544" s="52" t="s">
        <v>109</v>
      </c>
      <c r="C544" s="48"/>
      <c r="D544" s="48"/>
      <c r="E544" s="82"/>
      <c r="F544" s="63">
        <f t="shared" si="70"/>
        <v>0</v>
      </c>
      <c r="G544" s="48">
        <f>'PNC, Exon. &amp; no Exon.'!B610</f>
        <v>0</v>
      </c>
      <c r="H544" s="48">
        <f>'PNC, Exon. &amp; no Exon.'!C610</f>
        <v>0</v>
      </c>
      <c r="I544" s="82"/>
      <c r="J544" s="63">
        <f t="shared" si="73"/>
        <v>0</v>
      </c>
      <c r="K544" s="48">
        <f t="shared" si="74"/>
        <v>0</v>
      </c>
      <c r="L544" s="94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Exon.'!B611</f>
        <v>0</v>
      </c>
      <c r="H545" s="48">
        <f>'PNC, Exon. &amp; no Exon.'!C611</f>
        <v>0</v>
      </c>
      <c r="I545" s="82"/>
      <c r="J545" s="63">
        <f t="shared" si="73"/>
        <v>0</v>
      </c>
      <c r="K545" s="48">
        <f t="shared" si="74"/>
        <v>0</v>
      </c>
      <c r="L545" s="94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3"/>
        <v>0</v>
      </c>
      <c r="K546" s="48">
        <f t="shared" si="74"/>
        <v>0</v>
      </c>
      <c r="L546" s="94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5" hidden="1" customHeight="1" x14ac:dyDescent="0.2">
      <c r="A547" s="11"/>
      <c r="B547" s="52" t="s">
        <v>102</v>
      </c>
      <c r="C547" s="48"/>
      <c r="D547" s="48"/>
      <c r="E547" s="84"/>
      <c r="F547" s="63">
        <f t="shared" si="70"/>
        <v>0</v>
      </c>
      <c r="G547" s="48">
        <f>'PNC, Exon. &amp; no Exon.'!B613</f>
        <v>0</v>
      </c>
      <c r="H547" s="48">
        <f>'PNC, Exon. &amp; no Exon.'!C613</f>
        <v>0</v>
      </c>
      <c r="I547" s="82"/>
      <c r="J547" s="63">
        <f t="shared" si="73"/>
        <v>0</v>
      </c>
      <c r="K547" s="48">
        <f t="shared" si="74"/>
        <v>0</v>
      </c>
      <c r="L547" s="94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0"/>
        <v>0</v>
      </c>
      <c r="G548" s="48">
        <f>'PNC, Exon. &amp; no Exon.'!B614</f>
        <v>0</v>
      </c>
      <c r="H548" s="48">
        <f>'PNC, Exon. &amp; no Exon.'!C614</f>
        <v>0</v>
      </c>
      <c r="I548" s="82"/>
      <c r="J548" s="63">
        <f t="shared" si="73"/>
        <v>0</v>
      </c>
      <c r="K548" s="48">
        <f t="shared" si="74"/>
        <v>0</v>
      </c>
      <c r="L548" s="94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5" hidden="1" customHeight="1" x14ac:dyDescent="0.2">
      <c r="A549" s="11"/>
      <c r="B549" s="52" t="s">
        <v>103</v>
      </c>
      <c r="C549" s="48"/>
      <c r="D549" s="48"/>
      <c r="E549" s="82"/>
      <c r="F549" s="63">
        <f t="shared" si="70"/>
        <v>0</v>
      </c>
      <c r="G549" s="48">
        <f>'PNC, Exon. &amp; no Exon.'!B615</f>
        <v>0</v>
      </c>
      <c r="H549" s="48">
        <f>'PNC, Exon. &amp; no Exon.'!C615</f>
        <v>0</v>
      </c>
      <c r="I549" s="82"/>
      <c r="J549" s="63">
        <f t="shared" si="73"/>
        <v>0</v>
      </c>
      <c r="K549" s="48">
        <f t="shared" si="74"/>
        <v>0</v>
      </c>
      <c r="L549" s="94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5" hidden="1" customHeight="1" x14ac:dyDescent="0.2">
      <c r="A550" s="11"/>
      <c r="B550" s="51" t="s">
        <v>117</v>
      </c>
      <c r="C550" s="48"/>
      <c r="D550" s="48"/>
      <c r="E550" s="84"/>
      <c r="F550" s="63">
        <f t="shared" si="70"/>
        <v>0</v>
      </c>
      <c r="G550" s="48">
        <f>'PNC, Exon. &amp; no Exon.'!B616</f>
        <v>0</v>
      </c>
      <c r="H550" s="48">
        <f>'PNC, Exon. &amp; no Exon.'!C616</f>
        <v>0</v>
      </c>
      <c r="I550" s="82"/>
      <c r="J550" s="63">
        <f t="shared" si="73"/>
        <v>0</v>
      </c>
      <c r="K550" s="48">
        <f t="shared" si="74"/>
        <v>0</v>
      </c>
      <c r="L550" s="94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5" hidden="1" customHeight="1" x14ac:dyDescent="0.2">
      <c r="A551" s="11"/>
      <c r="B551" s="52" t="s">
        <v>108</v>
      </c>
      <c r="C551" s="48"/>
      <c r="D551" s="48"/>
      <c r="E551" s="84"/>
      <c r="F551" s="63">
        <f t="shared" si="70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3"/>
        <v>0</v>
      </c>
      <c r="K551" s="48">
        <f t="shared" si="74"/>
        <v>0</v>
      </c>
      <c r="L551" s="94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0"/>
        <v>0</v>
      </c>
      <c r="G552" s="48">
        <f>'PNC, Exon. &amp; no Exon.'!B618</f>
        <v>0</v>
      </c>
      <c r="H552" s="48">
        <f>'PNC, Exon. &amp; no Exon.'!C618</f>
        <v>0</v>
      </c>
      <c r="I552" s="82"/>
      <c r="J552" s="63">
        <f t="shared" si="73"/>
        <v>0</v>
      </c>
      <c r="K552" s="48">
        <f t="shared" si="74"/>
        <v>0</v>
      </c>
      <c r="L552" s="94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5" hidden="1" customHeight="1" x14ac:dyDescent="0.2">
      <c r="A553" s="11"/>
      <c r="B553" s="52" t="s">
        <v>106</v>
      </c>
      <c r="C553" s="48"/>
      <c r="D553" s="48"/>
      <c r="E553" s="84"/>
      <c r="F553" s="63">
        <f t="shared" si="70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3"/>
        <v>0</v>
      </c>
      <c r="K553" s="48">
        <f t="shared" si="74"/>
        <v>0</v>
      </c>
      <c r="L553" s="94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5" hidden="1" customHeight="1" x14ac:dyDescent="0.2">
      <c r="A554" s="11"/>
      <c r="B554" s="52" t="s">
        <v>116</v>
      </c>
      <c r="C554" s="48"/>
      <c r="D554" s="48"/>
      <c r="E554" s="84"/>
      <c r="F554" s="63">
        <f t="shared" si="70"/>
        <v>0</v>
      </c>
      <c r="G554" s="48">
        <f>'PNC, Exon. &amp; no Exon.'!B620</f>
        <v>0</v>
      </c>
      <c r="H554" s="48">
        <f>'PNC, Exon. &amp; no Exon.'!C620</f>
        <v>0</v>
      </c>
      <c r="I554" s="82"/>
      <c r="J554" s="63">
        <f t="shared" si="73"/>
        <v>0</v>
      </c>
      <c r="K554" s="48">
        <f t="shared" si="74"/>
        <v>0</v>
      </c>
      <c r="L554" s="94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5" hidden="1" customHeight="1" x14ac:dyDescent="0.2">
      <c r="A555" s="11"/>
      <c r="B555" s="52" t="s">
        <v>118</v>
      </c>
      <c r="C555" s="48"/>
      <c r="D555" s="48"/>
      <c r="E555" s="84"/>
      <c r="F555" s="63">
        <f t="shared" si="70"/>
        <v>0</v>
      </c>
      <c r="G555" s="48">
        <f>'PNC, Exon. &amp; no Exon.'!B621</f>
        <v>0</v>
      </c>
      <c r="H555" s="48">
        <f>'PNC, Exon. &amp; no Exon.'!C621</f>
        <v>0</v>
      </c>
      <c r="I555" s="82"/>
      <c r="J555" s="63">
        <f t="shared" si="73"/>
        <v>0</v>
      </c>
      <c r="K555" s="48">
        <f t="shared" si="74"/>
        <v>0</v>
      </c>
      <c r="L555" s="94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5" hidden="1" customHeight="1" x14ac:dyDescent="0.2">
      <c r="A556" s="11"/>
      <c r="B556" s="52" t="s">
        <v>121</v>
      </c>
      <c r="C556" s="48"/>
      <c r="D556" s="48"/>
      <c r="E556" s="82"/>
      <c r="F556" s="63">
        <f t="shared" si="70"/>
        <v>0</v>
      </c>
      <c r="G556" s="48">
        <f>'PNC, Exon. &amp; no Exon.'!B622</f>
        <v>0</v>
      </c>
      <c r="H556" s="48">
        <f>'PNC, Exon. &amp; no Exon.'!C622</f>
        <v>0</v>
      </c>
      <c r="I556" s="82"/>
      <c r="J556" s="63">
        <f t="shared" si="73"/>
        <v>0</v>
      </c>
      <c r="K556" s="48">
        <f t="shared" si="74"/>
        <v>0</v>
      </c>
      <c r="L556" s="94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5" hidden="1" customHeight="1" x14ac:dyDescent="0.2">
      <c r="A557" s="11"/>
      <c r="B557" s="52" t="s">
        <v>99</v>
      </c>
      <c r="C557" s="48"/>
      <c r="D557" s="48"/>
      <c r="E557" s="82"/>
      <c r="F557" s="63">
        <f t="shared" si="70"/>
        <v>0</v>
      </c>
      <c r="G557" s="48">
        <f>'PNC, Exon. &amp; no Exon.'!B623</f>
        <v>0</v>
      </c>
      <c r="H557" s="48">
        <f>'PNC, Exon. &amp; no Exon.'!C623</f>
        <v>0</v>
      </c>
      <c r="I557" s="82"/>
      <c r="J557" s="63">
        <f t="shared" si="73"/>
        <v>0</v>
      </c>
      <c r="K557" s="48">
        <f t="shared" si="74"/>
        <v>0</v>
      </c>
      <c r="L557" s="94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5" hidden="1" customHeight="1" x14ac:dyDescent="0.2">
      <c r="A558" s="11"/>
      <c r="B558" s="52" t="s">
        <v>104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3"/>
        <v>0</v>
      </c>
      <c r="K558" s="48">
        <f t="shared" si="74"/>
        <v>0</v>
      </c>
      <c r="L558" s="94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5" hidden="1" customHeight="1" x14ac:dyDescent="0.2">
      <c r="A559" s="11"/>
      <c r="B559" s="51" t="s">
        <v>111</v>
      </c>
      <c r="C559" s="48"/>
      <c r="D559" s="48"/>
      <c r="E559" s="84"/>
      <c r="F559" s="63">
        <f t="shared" si="76"/>
        <v>0</v>
      </c>
      <c r="G559" s="48">
        <f>'PNC, Exon. &amp; no Exon.'!B625</f>
        <v>0</v>
      </c>
      <c r="H559" s="48">
        <f>'PNC, Exon. &amp; no Exon.'!C625</f>
        <v>0</v>
      </c>
      <c r="I559" s="82"/>
      <c r="J559" s="63">
        <f t="shared" si="73"/>
        <v>0</v>
      </c>
      <c r="K559" s="48">
        <f t="shared" si="74"/>
        <v>0</v>
      </c>
      <c r="L559" s="94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5" hidden="1" customHeight="1" x14ac:dyDescent="0.2">
      <c r="A560" s="11"/>
      <c r="B560" s="52" t="s">
        <v>119</v>
      </c>
      <c r="C560" s="48"/>
      <c r="D560" s="48"/>
      <c r="E560" s="82"/>
      <c r="F560" s="63">
        <f t="shared" si="76"/>
        <v>0</v>
      </c>
      <c r="G560" s="48">
        <f>'PNC, Exon. &amp; no Exon.'!B626</f>
        <v>0</v>
      </c>
      <c r="H560" s="48">
        <f>'PNC, Exon. &amp; no Exon.'!C626</f>
        <v>0</v>
      </c>
      <c r="I560" s="82"/>
      <c r="J560" s="63">
        <f t="shared" si="73"/>
        <v>0</v>
      </c>
      <c r="K560" s="48">
        <f t="shared" si="74"/>
        <v>0</v>
      </c>
      <c r="L560" s="94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5" hidden="1" customHeight="1" x14ac:dyDescent="0.2">
      <c r="A561" s="11"/>
      <c r="B561" s="52" t="s">
        <v>120</v>
      </c>
      <c r="C561" s="48"/>
      <c r="D561" s="48"/>
      <c r="E561" s="82"/>
      <c r="F561" s="63">
        <f t="shared" si="76"/>
        <v>0</v>
      </c>
      <c r="G561" s="48">
        <f>'PNC, Exon. &amp; no Exon.'!B627</f>
        <v>0</v>
      </c>
      <c r="H561" s="48">
        <f>'PNC, Exon. &amp; no Exon.'!C627</f>
        <v>0</v>
      </c>
      <c r="I561" s="82"/>
      <c r="J561" s="63">
        <f t="shared" si="73"/>
        <v>0</v>
      </c>
      <c r="K561" s="48">
        <f t="shared" si="74"/>
        <v>0</v>
      </c>
      <c r="L561" s="94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5" hidden="1" customHeight="1" x14ac:dyDescent="0.2">
      <c r="A562" s="11"/>
      <c r="B562" s="52" t="s">
        <v>122</v>
      </c>
      <c r="C562" s="48"/>
      <c r="D562" s="48"/>
      <c r="E562" s="82"/>
      <c r="F562" s="63">
        <f t="shared" si="76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3"/>
        <v>0</v>
      </c>
      <c r="K562" s="48">
        <f t="shared" si="74"/>
        <v>0</v>
      </c>
      <c r="L562" s="94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6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3"/>
        <v>0</v>
      </c>
      <c r="K563" s="48">
        <f t="shared" si="74"/>
        <v>0</v>
      </c>
      <c r="L563" s="94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5" hidden="1" customHeight="1" x14ac:dyDescent="0.2">
      <c r="A564" s="11"/>
      <c r="B564" s="52" t="s">
        <v>107</v>
      </c>
      <c r="C564" s="48"/>
      <c r="D564" s="48"/>
      <c r="E564" s="84"/>
      <c r="F564" s="63">
        <f t="shared" si="76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3"/>
        <v>0</v>
      </c>
      <c r="K564" s="48">
        <f t="shared" si="74"/>
        <v>0</v>
      </c>
      <c r="L564" s="94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5" hidden="1" customHeight="1" x14ac:dyDescent="0.2">
      <c r="A565" s="11"/>
      <c r="B565" s="52" t="s">
        <v>105</v>
      </c>
      <c r="C565" s="48"/>
      <c r="D565" s="48"/>
      <c r="E565" s="84"/>
      <c r="F565" s="63">
        <f t="shared" si="76"/>
        <v>0</v>
      </c>
      <c r="G565" s="48">
        <f>'PNC, Exon. &amp; no Exon.'!B631</f>
        <v>0</v>
      </c>
      <c r="H565" s="48">
        <f>'PNC, Exon. &amp; no Exon.'!C631</f>
        <v>0</v>
      </c>
      <c r="I565" s="82"/>
      <c r="J565" s="63">
        <f t="shared" si="73"/>
        <v>0</v>
      </c>
      <c r="K565" s="48">
        <f t="shared" si="74"/>
        <v>0</v>
      </c>
      <c r="L565" s="94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5" hidden="1" customHeight="1" x14ac:dyDescent="0.2">
      <c r="A566" s="11"/>
      <c r="B566" s="52" t="s">
        <v>112</v>
      </c>
      <c r="C566" s="48"/>
      <c r="D566" s="48"/>
      <c r="E566" s="84"/>
      <c r="F566" s="63">
        <f>(C566+D566)</f>
        <v>0</v>
      </c>
      <c r="G566" s="48">
        <f>'PNC, Exon. &amp; no Exon.'!B632</f>
        <v>0</v>
      </c>
      <c r="H566" s="48">
        <f>'PNC, Exon. &amp; no Exon.'!C632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2" t="s">
        <v>42</v>
      </c>
      <c r="B573" s="182"/>
      <c r="C573" s="182"/>
      <c r="D573" s="182"/>
      <c r="E573" s="182"/>
      <c r="F573" s="182"/>
      <c r="G573" s="182"/>
      <c r="H573" s="182"/>
      <c r="I573" s="182"/>
      <c r="J573" s="182"/>
      <c r="K573" s="182"/>
      <c r="L573" s="182"/>
      <c r="M573" s="182"/>
      <c r="N573" s="182"/>
    </row>
    <row r="574" spans="1:14" hidden="1" x14ac:dyDescent="0.2">
      <c r="A574" s="183" t="s">
        <v>59</v>
      </c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</row>
    <row r="575" spans="1:14" hidden="1" x14ac:dyDescent="0.2">
      <c r="A575" s="185" t="s">
        <v>139</v>
      </c>
      <c r="B575" s="185"/>
      <c r="C575" s="185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</row>
    <row r="576" spans="1:14" hidden="1" x14ac:dyDescent="0.2">
      <c r="A576" s="183" t="s">
        <v>115</v>
      </c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86" t="s">
        <v>33</v>
      </c>
      <c r="C578" s="186" t="s">
        <v>141</v>
      </c>
      <c r="D578" s="186"/>
      <c r="E578" s="186" t="s">
        <v>52</v>
      </c>
      <c r="F578" s="186"/>
      <c r="G578" s="186" t="s">
        <v>142</v>
      </c>
      <c r="H578" s="186"/>
      <c r="I578" s="186"/>
      <c r="J578" s="186"/>
      <c r="K578" s="186" t="s">
        <v>29</v>
      </c>
      <c r="L578" s="186"/>
      <c r="M578" s="186" t="s">
        <v>62</v>
      </c>
      <c r="N578" s="186"/>
    </row>
    <row r="579" spans="1:14" ht="33" hidden="1" customHeight="1" x14ac:dyDescent="0.2">
      <c r="A579" s="96"/>
      <c r="B579" s="186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Exon.'!B654</f>
        <v>0</v>
      </c>
      <c r="H580" s="48">
        <f>'PNC, Exon. &amp; no Exon.'!C654</f>
        <v>0</v>
      </c>
      <c r="I580" s="82"/>
      <c r="J580" s="63">
        <f t="shared" ref="J580:J616" si="78">(G580+H580)</f>
        <v>0</v>
      </c>
      <c r="K580" s="48">
        <f>J580-F580</f>
        <v>0</v>
      </c>
      <c r="L580" s="94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86</v>
      </c>
      <c r="C581" s="49"/>
      <c r="D581" s="49"/>
      <c r="E581" s="82"/>
      <c r="F581" s="63">
        <f t="shared" si="77"/>
        <v>0</v>
      </c>
      <c r="G581" s="48">
        <f>'PNC, Exon. &amp; no Exon.'!B655</f>
        <v>0</v>
      </c>
      <c r="H581" s="48">
        <f>'PNC, Exon. &amp; no Exon.'!C655</f>
        <v>0</v>
      </c>
      <c r="I581" s="82"/>
      <c r="J581" s="63">
        <f t="shared" si="78"/>
        <v>0</v>
      </c>
      <c r="K581" s="48">
        <f>J581-F581</f>
        <v>0</v>
      </c>
      <c r="L581" s="94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5" hidden="1" customHeight="1" x14ac:dyDescent="0.2">
      <c r="A582" s="98"/>
      <c r="B582" s="52" t="s">
        <v>101</v>
      </c>
      <c r="C582" s="49"/>
      <c r="D582" s="49"/>
      <c r="E582" s="82"/>
      <c r="F582" s="63">
        <f t="shared" si="77"/>
        <v>0</v>
      </c>
      <c r="G582" s="48">
        <f>'PNC, Exon. &amp; no Exon.'!B656</f>
        <v>0</v>
      </c>
      <c r="H582" s="48">
        <f>'PNC, Exon. &amp; no Exon.'!C656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4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7"/>
        <v>0</v>
      </c>
      <c r="G583" s="48">
        <f>'PNC, Exon. &amp; no Exon.'!B657</f>
        <v>0</v>
      </c>
      <c r="H583" s="48">
        <f>'PNC, Exon. &amp; no Exon.'!C657</f>
        <v>0</v>
      </c>
      <c r="I583" s="82"/>
      <c r="J583" s="63">
        <f t="shared" si="78"/>
        <v>0</v>
      </c>
      <c r="K583" s="48">
        <f t="shared" si="82"/>
        <v>0</v>
      </c>
      <c r="L583" s="94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7"/>
        <v>0</v>
      </c>
      <c r="G584" s="48">
        <f>'PNC, Exon. &amp; no Exon.'!B658</f>
        <v>0</v>
      </c>
      <c r="H584" s="48">
        <f>'PNC, Exon. &amp; no Exon.'!C658</f>
        <v>0</v>
      </c>
      <c r="I584" s="82"/>
      <c r="J584" s="63">
        <f t="shared" si="78"/>
        <v>0</v>
      </c>
      <c r="K584" s="48">
        <f t="shared" si="82"/>
        <v>0</v>
      </c>
      <c r="L584" s="94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7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78"/>
        <v>0</v>
      </c>
      <c r="K585" s="48">
        <f t="shared" si="82"/>
        <v>0</v>
      </c>
      <c r="L585" s="94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7"/>
        <v>0</v>
      </c>
      <c r="G586" s="48">
        <f>'PNC, Exon. &amp; no Exon.'!B660</f>
        <v>0</v>
      </c>
      <c r="H586" s="48">
        <f>'PNC, Exon. &amp; no Exon.'!C660</f>
        <v>0</v>
      </c>
      <c r="I586" s="82"/>
      <c r="J586" s="63">
        <f t="shared" si="78"/>
        <v>0</v>
      </c>
      <c r="K586" s="48">
        <f t="shared" si="82"/>
        <v>0</v>
      </c>
      <c r="L586" s="94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7"/>
        <v>0</v>
      </c>
      <c r="G587" s="48">
        <f>'PNC, Exon. &amp; no Exon.'!B661</f>
        <v>0</v>
      </c>
      <c r="H587" s="48">
        <f>'PNC, Exon. &amp; no Exon.'!C661</f>
        <v>0</v>
      </c>
      <c r="I587" s="82"/>
      <c r="J587" s="63">
        <f t="shared" si="78"/>
        <v>0</v>
      </c>
      <c r="K587" s="48">
        <f t="shared" si="82"/>
        <v>0</v>
      </c>
      <c r="L587" s="94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Exon.'!B662</f>
        <v>0</v>
      </c>
      <c r="H588" s="48">
        <f>'PNC, Exon. &amp; no Exon.'!C662</f>
        <v>0</v>
      </c>
      <c r="I588" s="82"/>
      <c r="J588" s="63">
        <f t="shared" si="78"/>
        <v>0</v>
      </c>
      <c r="K588" s="48">
        <f t="shared" si="82"/>
        <v>0</v>
      </c>
      <c r="L588" s="94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7"/>
        <v>0</v>
      </c>
      <c r="G589" s="48">
        <f>'PNC, Exon. &amp; no Exon.'!B663</f>
        <v>0</v>
      </c>
      <c r="H589" s="48">
        <f>'PNC, Exon. &amp; no Exon.'!C663</f>
        <v>0</v>
      </c>
      <c r="I589" s="82"/>
      <c r="J589" s="63">
        <f t="shared" si="78"/>
        <v>0</v>
      </c>
      <c r="K589" s="48">
        <f t="shared" si="82"/>
        <v>0</v>
      </c>
      <c r="L589" s="94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5" hidden="1" customHeight="1" x14ac:dyDescent="0.2">
      <c r="A590" s="98"/>
      <c r="B590" s="52" t="s">
        <v>100</v>
      </c>
      <c r="C590" s="99"/>
      <c r="D590" s="99"/>
      <c r="E590" s="84"/>
      <c r="F590" s="63">
        <f t="shared" si="77"/>
        <v>0</v>
      </c>
      <c r="G590" s="48">
        <f>'PNC, Exon. &amp; no Exon.'!B664</f>
        <v>0</v>
      </c>
      <c r="H590" s="48">
        <f>'PNC, Exon. &amp; no Exon.'!C664</f>
        <v>0</v>
      </c>
      <c r="I590" s="82"/>
      <c r="J590" s="63">
        <f t="shared" si="78"/>
        <v>0</v>
      </c>
      <c r="K590" s="48">
        <f t="shared" si="82"/>
        <v>0</v>
      </c>
      <c r="L590" s="94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7"/>
        <v>0</v>
      </c>
      <c r="G591" s="48">
        <f>'PNC, Exon. &amp; no Exon.'!B665</f>
        <v>0</v>
      </c>
      <c r="H591" s="48">
        <f>'PNC, Exon. &amp; no Exon.'!C665</f>
        <v>0</v>
      </c>
      <c r="I591" s="82"/>
      <c r="J591" s="63">
        <f t="shared" si="78"/>
        <v>0</v>
      </c>
      <c r="K591" s="48">
        <f>J591-F591</f>
        <v>0</v>
      </c>
      <c r="L591" s="94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7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4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Exon.'!B667</f>
        <v>0</v>
      </c>
      <c r="H593" s="48">
        <f>'PNC, Exon. &amp; no Exon.'!C667</f>
        <v>0</v>
      </c>
      <c r="I593" s="82"/>
      <c r="J593" s="63">
        <f t="shared" si="78"/>
        <v>0</v>
      </c>
      <c r="K593" s="48">
        <f t="shared" si="84"/>
        <v>0</v>
      </c>
      <c r="L593" s="94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7"/>
        <v>0</v>
      </c>
      <c r="G594" s="48">
        <f>'PNC, Exon. &amp; no Exon.'!B668</f>
        <v>0</v>
      </c>
      <c r="H594" s="48">
        <f>'PNC, Exon. &amp; no Exon.'!C668</f>
        <v>0</v>
      </c>
      <c r="I594" s="82"/>
      <c r="J594" s="63">
        <f t="shared" si="78"/>
        <v>0</v>
      </c>
      <c r="K594" s="48">
        <f t="shared" si="84"/>
        <v>0</v>
      </c>
      <c r="L594" s="94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5" hidden="1" customHeight="1" x14ac:dyDescent="0.2">
      <c r="A595" s="11"/>
      <c r="B595" s="52" t="s">
        <v>109</v>
      </c>
      <c r="C595" s="99"/>
      <c r="D595" s="99"/>
      <c r="E595" s="82"/>
      <c r="F595" s="63">
        <f t="shared" si="77"/>
        <v>0</v>
      </c>
      <c r="G595" s="48">
        <f>'PNC, Exon. &amp; no Exon.'!B669</f>
        <v>0</v>
      </c>
      <c r="H595" s="48">
        <f>'PNC, Exon. &amp; no Exon.'!C669</f>
        <v>0</v>
      </c>
      <c r="I595" s="82"/>
      <c r="J595" s="63">
        <f t="shared" si="78"/>
        <v>0</v>
      </c>
      <c r="K595" s="48">
        <f t="shared" si="84"/>
        <v>0</v>
      </c>
      <c r="L595" s="94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Exon.'!B670</f>
        <v>0</v>
      </c>
      <c r="H596" s="48">
        <f>'PNC, Exon. &amp; no Exon.'!C670</f>
        <v>0</v>
      </c>
      <c r="I596" s="82"/>
      <c r="J596" s="63">
        <f t="shared" si="78"/>
        <v>0</v>
      </c>
      <c r="K596" s="48">
        <f t="shared" si="84"/>
        <v>0</v>
      </c>
      <c r="L596" s="94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78"/>
        <v>0</v>
      </c>
      <c r="K597" s="48">
        <f t="shared" si="84"/>
        <v>0</v>
      </c>
      <c r="L597" s="94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5" hidden="1" customHeight="1" x14ac:dyDescent="0.2">
      <c r="A598" s="11"/>
      <c r="B598" s="52" t="s">
        <v>102</v>
      </c>
      <c r="C598" s="99"/>
      <c r="D598" s="99"/>
      <c r="E598" s="82"/>
      <c r="F598" s="63">
        <f>(C598+D598)</f>
        <v>0</v>
      </c>
      <c r="G598" s="48">
        <f>'PNC, Exon. &amp; no Exon.'!B672</f>
        <v>0</v>
      </c>
      <c r="H598" s="48">
        <f>'PNC, Exon. &amp; no Exon.'!C672</f>
        <v>0</v>
      </c>
      <c r="I598" s="82"/>
      <c r="J598" s="63">
        <f>(G598+H598)</f>
        <v>0</v>
      </c>
      <c r="K598" s="48">
        <f>J598-F598</f>
        <v>0</v>
      </c>
      <c r="L598" s="94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7"/>
        <v>0</v>
      </c>
      <c r="G599" s="48">
        <f>'PNC, Exon. &amp; no Exon.'!B673</f>
        <v>0</v>
      </c>
      <c r="H599" s="48">
        <f>'PNC, Exon. &amp; no Exon.'!C673</f>
        <v>0</v>
      </c>
      <c r="I599" s="82"/>
      <c r="J599" s="63">
        <f t="shared" si="78"/>
        <v>0</v>
      </c>
      <c r="K599" s="48">
        <f t="shared" si="84"/>
        <v>0</v>
      </c>
      <c r="L599" s="94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5" hidden="1" customHeight="1" x14ac:dyDescent="0.2">
      <c r="A600" s="11"/>
      <c r="B600" s="52" t="s">
        <v>103</v>
      </c>
      <c r="C600" s="99"/>
      <c r="D600" s="99"/>
      <c r="E600" s="82"/>
      <c r="F600" s="63">
        <f t="shared" si="77"/>
        <v>0</v>
      </c>
      <c r="G600" s="48">
        <f>'PNC, Exon. &amp; no Exon.'!B674</f>
        <v>0</v>
      </c>
      <c r="H600" s="48">
        <f>'PNC, Exon. &amp; no Exon.'!C674</f>
        <v>0</v>
      </c>
      <c r="I600" s="82"/>
      <c r="J600" s="63">
        <f t="shared" si="78"/>
        <v>0</v>
      </c>
      <c r="K600" s="48">
        <f t="shared" si="84"/>
        <v>0</v>
      </c>
      <c r="L600" s="94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5" hidden="1" customHeight="1" x14ac:dyDescent="0.2">
      <c r="A601" s="11"/>
      <c r="B601" s="51" t="s">
        <v>117</v>
      </c>
      <c r="C601" s="49"/>
      <c r="D601" s="49"/>
      <c r="E601" s="82"/>
      <c r="F601" s="63">
        <f t="shared" si="77"/>
        <v>0</v>
      </c>
      <c r="G601" s="48">
        <f>'PNC, Exon. &amp; no Exon.'!B675</f>
        <v>0</v>
      </c>
      <c r="H601" s="48">
        <f>'PNC, Exon. &amp; no Exon.'!C675</f>
        <v>0</v>
      </c>
      <c r="I601" s="82"/>
      <c r="J601" s="63">
        <f t="shared" si="78"/>
        <v>0</v>
      </c>
      <c r="K601" s="48">
        <f t="shared" si="84"/>
        <v>0</v>
      </c>
      <c r="L601" s="94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5" hidden="1" customHeight="1" x14ac:dyDescent="0.2">
      <c r="A602" s="11"/>
      <c r="B602" s="52" t="s">
        <v>108</v>
      </c>
      <c r="C602" s="49"/>
      <c r="D602" s="49"/>
      <c r="E602" s="84"/>
      <c r="F602" s="63">
        <f t="shared" si="77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78"/>
        <v>0</v>
      </c>
      <c r="K602" s="48">
        <f t="shared" si="84"/>
        <v>0</v>
      </c>
      <c r="L602" s="94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7"/>
        <v>0</v>
      </c>
      <c r="G603" s="48">
        <f>'PNC, Exon. &amp; no Exon.'!B677</f>
        <v>0</v>
      </c>
      <c r="H603" s="48">
        <f>'PNC, Exon. &amp; no Exon.'!C677</f>
        <v>0</v>
      </c>
      <c r="I603" s="82"/>
      <c r="J603" s="63">
        <f t="shared" si="78"/>
        <v>0</v>
      </c>
      <c r="K603" s="48">
        <f t="shared" si="84"/>
        <v>0</v>
      </c>
      <c r="L603" s="94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5" hidden="1" customHeight="1" x14ac:dyDescent="0.2">
      <c r="A604" s="11"/>
      <c r="B604" s="52" t="s">
        <v>106</v>
      </c>
      <c r="C604" s="99"/>
      <c r="D604" s="99"/>
      <c r="E604" s="84"/>
      <c r="F604" s="63">
        <f t="shared" si="77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78"/>
        <v>0</v>
      </c>
      <c r="K604" s="48">
        <f t="shared" si="84"/>
        <v>0</v>
      </c>
      <c r="L604" s="94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5" hidden="1" customHeight="1" x14ac:dyDescent="0.2">
      <c r="A605" s="11"/>
      <c r="B605" s="52" t="s">
        <v>116</v>
      </c>
      <c r="C605" s="99"/>
      <c r="D605" s="99"/>
      <c r="E605" s="84"/>
      <c r="F605" s="63">
        <f t="shared" si="77"/>
        <v>0</v>
      </c>
      <c r="G605" s="48">
        <f>'PNC, Exon. &amp; no Exon.'!B679</f>
        <v>0</v>
      </c>
      <c r="H605" s="48">
        <f>'PNC, Exon. &amp; no Exon.'!C679</f>
        <v>0</v>
      </c>
      <c r="I605" s="82"/>
      <c r="J605" s="63">
        <f t="shared" si="78"/>
        <v>0</v>
      </c>
      <c r="K605" s="48">
        <f t="shared" si="84"/>
        <v>0</v>
      </c>
      <c r="L605" s="94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5" hidden="1" customHeight="1" x14ac:dyDescent="0.2">
      <c r="A606" s="11"/>
      <c r="B606" s="52" t="s">
        <v>118</v>
      </c>
      <c r="C606" s="99"/>
      <c r="D606" s="99"/>
      <c r="E606" s="84"/>
      <c r="F606" s="63">
        <f t="shared" si="77"/>
        <v>0</v>
      </c>
      <c r="G606" s="48">
        <f>'PNC, Exon. &amp; no Exon.'!B680</f>
        <v>0</v>
      </c>
      <c r="H606" s="48">
        <f>'PNC, Exon. &amp; no Exon.'!C680</f>
        <v>0</v>
      </c>
      <c r="I606" s="82"/>
      <c r="J606" s="63">
        <f t="shared" si="78"/>
        <v>0</v>
      </c>
      <c r="K606" s="48">
        <f t="shared" si="84"/>
        <v>0</v>
      </c>
      <c r="L606" s="94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5" hidden="1" customHeight="1" x14ac:dyDescent="0.2">
      <c r="A607" s="11"/>
      <c r="B607" s="52" t="s">
        <v>121</v>
      </c>
      <c r="C607" s="99"/>
      <c r="D607" s="99"/>
      <c r="E607" s="84"/>
      <c r="F607" s="63">
        <f t="shared" si="77"/>
        <v>0</v>
      </c>
      <c r="G607" s="48">
        <f>'PNC, Exon. &amp; no Exon.'!B681</f>
        <v>0</v>
      </c>
      <c r="H607" s="48">
        <f>'PNC, Exon. &amp; no Exon.'!C681</f>
        <v>0</v>
      </c>
      <c r="I607" s="82"/>
      <c r="J607" s="63">
        <f t="shared" si="78"/>
        <v>0</v>
      </c>
      <c r="K607" s="48">
        <f t="shared" si="84"/>
        <v>0</v>
      </c>
      <c r="L607" s="94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5" hidden="1" customHeight="1" x14ac:dyDescent="0.2">
      <c r="A608" s="11"/>
      <c r="B608" s="52" t="s">
        <v>99</v>
      </c>
      <c r="C608" s="99"/>
      <c r="D608" s="99"/>
      <c r="E608" s="82"/>
      <c r="F608" s="63">
        <f t="shared" si="77"/>
        <v>0</v>
      </c>
      <c r="G608" s="48">
        <f>'PNC, Exon. &amp; no Exon.'!B682</f>
        <v>0</v>
      </c>
      <c r="H608" s="48">
        <f>'PNC, Exon. &amp; no Exon.'!C682</f>
        <v>0</v>
      </c>
      <c r="I608" s="82"/>
      <c r="J608" s="63">
        <f t="shared" si="78"/>
        <v>0</v>
      </c>
      <c r="K608" s="48">
        <f t="shared" si="84"/>
        <v>0</v>
      </c>
      <c r="L608" s="94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5" hidden="1" customHeight="1" x14ac:dyDescent="0.2">
      <c r="A609" s="11"/>
      <c r="B609" s="52" t="s">
        <v>104</v>
      </c>
      <c r="C609" s="49"/>
      <c r="D609" s="49"/>
      <c r="E609" s="82"/>
      <c r="F609" s="63">
        <f t="shared" si="77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78"/>
        <v>0</v>
      </c>
      <c r="K609" s="48">
        <f t="shared" si="84"/>
        <v>0</v>
      </c>
      <c r="L609" s="94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5" hidden="1" customHeight="1" x14ac:dyDescent="0.2">
      <c r="A610" s="11"/>
      <c r="B610" s="51" t="s">
        <v>111</v>
      </c>
      <c r="C610" s="49"/>
      <c r="D610" s="49"/>
      <c r="E610" s="84"/>
      <c r="F610" s="63">
        <f t="shared" ref="F610:F616" si="85">(C610+D610)</f>
        <v>0</v>
      </c>
      <c r="G610" s="48">
        <f>'PNC, Exon. &amp; no Exon.'!B684</f>
        <v>0</v>
      </c>
      <c r="H610" s="48">
        <f>'PNC, Exon. &amp; no Exon.'!C684</f>
        <v>0</v>
      </c>
      <c r="I610" s="82"/>
      <c r="J610" s="63">
        <f t="shared" si="78"/>
        <v>0</v>
      </c>
      <c r="K610" s="48">
        <f t="shared" si="84"/>
        <v>0</v>
      </c>
      <c r="L610" s="94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5" hidden="1" customHeight="1" x14ac:dyDescent="0.2">
      <c r="A611" s="11"/>
      <c r="B611" s="52" t="s">
        <v>119</v>
      </c>
      <c r="C611" s="49"/>
      <c r="D611" s="49"/>
      <c r="E611" s="82"/>
      <c r="F611" s="63">
        <f t="shared" si="85"/>
        <v>0</v>
      </c>
      <c r="G611" s="48">
        <f>'PNC, Exon. &amp; no Exon.'!B685</f>
        <v>0</v>
      </c>
      <c r="H611" s="48">
        <f>'PNC, Exon. &amp; no Exon.'!C685</f>
        <v>0</v>
      </c>
      <c r="I611" s="82"/>
      <c r="J611" s="63">
        <f t="shared" si="78"/>
        <v>0</v>
      </c>
      <c r="K611" s="48">
        <f t="shared" si="84"/>
        <v>0</v>
      </c>
      <c r="L611" s="94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5" hidden="1" customHeight="1" x14ac:dyDescent="0.2">
      <c r="A612" s="11"/>
      <c r="B612" s="52" t="s">
        <v>120</v>
      </c>
      <c r="C612" s="49"/>
      <c r="D612" s="49"/>
      <c r="E612" s="82"/>
      <c r="F612" s="63">
        <f t="shared" si="85"/>
        <v>0</v>
      </c>
      <c r="G612" s="48">
        <f>'PNC, Exon. &amp; no Exon.'!B686</f>
        <v>0</v>
      </c>
      <c r="H612" s="48">
        <f>'PNC, Exon. &amp; no Exon.'!C686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4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5" hidden="1" customHeight="1" x14ac:dyDescent="0.2">
      <c r="A613" s="11"/>
      <c r="B613" s="52" t="s">
        <v>122</v>
      </c>
      <c r="C613" s="49"/>
      <c r="D613" s="49"/>
      <c r="E613" s="82"/>
      <c r="F613" s="63">
        <f t="shared" si="85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78"/>
        <v>0</v>
      </c>
      <c r="K613" s="48">
        <f t="shared" si="86"/>
        <v>0</v>
      </c>
      <c r="L613" s="94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5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78"/>
        <v>0</v>
      </c>
      <c r="K614" s="48">
        <f t="shared" si="86"/>
        <v>0</v>
      </c>
      <c r="L614" s="94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5" hidden="1" customHeight="1" x14ac:dyDescent="0.2">
      <c r="A615" s="11"/>
      <c r="B615" s="52" t="s">
        <v>107</v>
      </c>
      <c r="C615" s="49"/>
      <c r="D615" s="49"/>
      <c r="E615" s="84"/>
      <c r="F615" s="63">
        <f t="shared" si="85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78"/>
        <v>0</v>
      </c>
      <c r="K615" s="48">
        <f t="shared" si="86"/>
        <v>0</v>
      </c>
      <c r="L615" s="94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105</v>
      </c>
      <c r="C616" s="49"/>
      <c r="D616" s="49"/>
      <c r="E616" s="84"/>
      <c r="F616" s="63">
        <f t="shared" si="85"/>
        <v>0</v>
      </c>
      <c r="G616" s="48">
        <f>'PNC, Exon. &amp; no Exon.'!B690</f>
        <v>0</v>
      </c>
      <c r="H616" s="48">
        <f>'PNC, Exon. &amp; no Exon.'!C690</f>
        <v>0</v>
      </c>
      <c r="I616" s="82"/>
      <c r="J616" s="63">
        <f t="shared" si="78"/>
        <v>0</v>
      </c>
      <c r="K616" s="48">
        <f t="shared" si="86"/>
        <v>0</v>
      </c>
      <c r="L616" s="94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112</v>
      </c>
      <c r="C617" s="49"/>
      <c r="D617" s="49"/>
      <c r="E617" s="84"/>
      <c r="F617" s="63">
        <f>(C617+D617)</f>
        <v>0</v>
      </c>
      <c r="G617" s="48">
        <f>'PNC, Exon. &amp; no Exon.'!B691</f>
        <v>0</v>
      </c>
      <c r="H617" s="48">
        <f>'PNC, Exon. &amp; no Exon.'!C691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5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2" t="s">
        <v>42</v>
      </c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</row>
    <row r="625" spans="1:14" hidden="1" x14ac:dyDescent="0.2">
      <c r="A625" s="183" t="s">
        <v>59</v>
      </c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</row>
    <row r="626" spans="1:14" hidden="1" x14ac:dyDescent="0.2">
      <c r="A626" s="185" t="s">
        <v>140</v>
      </c>
      <c r="B626" s="185"/>
      <c r="C626" s="185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</row>
    <row r="627" spans="1:14" hidden="1" x14ac:dyDescent="0.2">
      <c r="A627" s="183" t="s">
        <v>115</v>
      </c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86" t="s">
        <v>33</v>
      </c>
      <c r="C629" s="186" t="s">
        <v>141</v>
      </c>
      <c r="D629" s="186"/>
      <c r="E629" s="186" t="s">
        <v>52</v>
      </c>
      <c r="F629" s="186"/>
      <c r="G629" s="186" t="s">
        <v>142</v>
      </c>
      <c r="H629" s="186"/>
      <c r="I629" s="186"/>
      <c r="J629" s="186"/>
      <c r="K629" s="186" t="s">
        <v>29</v>
      </c>
      <c r="L629" s="186"/>
      <c r="M629" s="186" t="s">
        <v>62</v>
      </c>
      <c r="N629" s="186"/>
    </row>
    <row r="630" spans="1:14" ht="30.75" hidden="1" customHeight="1" x14ac:dyDescent="0.2">
      <c r="A630" s="96"/>
      <c r="B630" s="186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8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86</v>
      </c>
      <c r="C632" s="141"/>
      <c r="D632" s="141"/>
      <c r="E632" s="82"/>
      <c r="F632" s="63">
        <f t="shared" si="88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4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5" hidden="1" customHeight="1" x14ac:dyDescent="0.2">
      <c r="A633" s="98"/>
      <c r="B633" s="52" t="s">
        <v>101</v>
      </c>
      <c r="C633" s="141"/>
      <c r="D633" s="141"/>
      <c r="E633" s="82"/>
      <c r="F633" s="63">
        <f t="shared" si="88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89"/>
        <v>0</v>
      </c>
      <c r="K633" s="48">
        <f t="shared" si="90"/>
        <v>0</v>
      </c>
      <c r="L633" s="94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8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89"/>
        <v>0</v>
      </c>
      <c r="K634" s="48">
        <f t="shared" si="90"/>
        <v>0</v>
      </c>
      <c r="L634" s="94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8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89"/>
        <v>0</v>
      </c>
      <c r="K635" s="48">
        <f t="shared" si="90"/>
        <v>0</v>
      </c>
      <c r="L635" s="94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8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89"/>
        <v>0</v>
      </c>
      <c r="K636" s="48">
        <f t="shared" si="90"/>
        <v>0</v>
      </c>
      <c r="L636" s="94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8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89"/>
        <v>0</v>
      </c>
      <c r="K637" s="48">
        <f t="shared" si="90"/>
        <v>0</v>
      </c>
      <c r="L637" s="94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8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89"/>
        <v>0</v>
      </c>
      <c r="K638" s="48">
        <f t="shared" si="90"/>
        <v>0</v>
      </c>
      <c r="L638" s="94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8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89"/>
        <v>0</v>
      </c>
      <c r="K639" s="48">
        <f t="shared" si="90"/>
        <v>0</v>
      </c>
      <c r="L639" s="94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8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89"/>
        <v>0</v>
      </c>
      <c r="K640" s="48">
        <f t="shared" si="90"/>
        <v>0</v>
      </c>
      <c r="L640" s="94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5" hidden="1" customHeight="1" x14ac:dyDescent="0.2">
      <c r="A641" s="98"/>
      <c r="B641" s="52" t="s">
        <v>100</v>
      </c>
      <c r="C641" s="48"/>
      <c r="D641" s="48"/>
      <c r="E641" s="84"/>
      <c r="F641" s="63">
        <f t="shared" si="88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89"/>
        <v>0</v>
      </c>
      <c r="K641" s="48">
        <f t="shared" si="90"/>
        <v>0</v>
      </c>
      <c r="L641" s="94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8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89"/>
        <v>0</v>
      </c>
      <c r="K642" s="48">
        <f t="shared" si="90"/>
        <v>0</v>
      </c>
      <c r="L642" s="94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8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89"/>
        <v>0</v>
      </c>
      <c r="K643" s="48">
        <f t="shared" si="90"/>
        <v>0</v>
      </c>
      <c r="L643" s="94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8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89"/>
        <v>0</v>
      </c>
      <c r="K644" s="48">
        <f t="shared" si="90"/>
        <v>0</v>
      </c>
      <c r="L644" s="94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8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89"/>
        <v>0</v>
      </c>
      <c r="K645" s="48">
        <f t="shared" si="90"/>
        <v>0</v>
      </c>
      <c r="L645" s="94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5" hidden="1" customHeight="1" x14ac:dyDescent="0.2">
      <c r="A646" s="11"/>
      <c r="B646" s="52" t="s">
        <v>109</v>
      </c>
      <c r="C646" s="141"/>
      <c r="D646" s="141"/>
      <c r="E646" s="82"/>
      <c r="F646" s="63">
        <f t="shared" si="88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89"/>
        <v>0</v>
      </c>
      <c r="K646" s="48">
        <f t="shared" si="90"/>
        <v>0</v>
      </c>
      <c r="L646" s="94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8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89"/>
        <v>0</v>
      </c>
      <c r="K647" s="48">
        <f t="shared" si="90"/>
        <v>0</v>
      </c>
      <c r="L647" s="94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8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89"/>
        <v>0</v>
      </c>
      <c r="K648" s="48">
        <f t="shared" si="90"/>
        <v>0</v>
      </c>
      <c r="L648" s="94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5" hidden="1" customHeight="1" x14ac:dyDescent="0.2">
      <c r="A649" s="11"/>
      <c r="B649" s="52" t="s">
        <v>102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89"/>
        <v>0</v>
      </c>
      <c r="K649" s="48">
        <f t="shared" si="90"/>
        <v>0</v>
      </c>
      <c r="L649" s="94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4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89"/>
        <v>0</v>
      </c>
      <c r="K650" s="48">
        <f t="shared" si="90"/>
        <v>0</v>
      </c>
      <c r="L650" s="94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5" hidden="1" customHeight="1" x14ac:dyDescent="0.2">
      <c r="A651" s="11"/>
      <c r="B651" s="52" t="s">
        <v>103</v>
      </c>
      <c r="C651" s="141"/>
      <c r="D651" s="141"/>
      <c r="E651" s="82"/>
      <c r="F651" s="63">
        <f t="shared" si="94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89"/>
        <v>0</v>
      </c>
      <c r="K651" s="48">
        <f t="shared" si="90"/>
        <v>0</v>
      </c>
      <c r="L651" s="94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5" hidden="1" customHeight="1" x14ac:dyDescent="0.2">
      <c r="A652" s="11"/>
      <c r="B652" s="51" t="s">
        <v>117</v>
      </c>
      <c r="C652" s="141"/>
      <c r="D652" s="141"/>
      <c r="E652" s="82"/>
      <c r="F652" s="63">
        <f t="shared" si="94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89"/>
        <v>0</v>
      </c>
      <c r="K652" s="48">
        <f t="shared" si="90"/>
        <v>0</v>
      </c>
      <c r="L652" s="94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5" hidden="1" customHeight="1" x14ac:dyDescent="0.2">
      <c r="A653" s="11"/>
      <c r="B653" s="52" t="s">
        <v>108</v>
      </c>
      <c r="C653" s="48"/>
      <c r="D653" s="48"/>
      <c r="E653" s="84"/>
      <c r="F653" s="63">
        <f t="shared" si="94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89"/>
        <v>0</v>
      </c>
      <c r="K653" s="48">
        <f t="shared" si="90"/>
        <v>0</v>
      </c>
      <c r="L653" s="94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4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89"/>
        <v>0</v>
      </c>
      <c r="K654" s="48">
        <f t="shared" si="90"/>
        <v>0</v>
      </c>
      <c r="L654" s="94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5" hidden="1" customHeight="1" x14ac:dyDescent="0.2">
      <c r="A655" s="11"/>
      <c r="B655" s="52" t="s">
        <v>106</v>
      </c>
      <c r="C655" s="48"/>
      <c r="D655" s="48"/>
      <c r="E655" s="84"/>
      <c r="F655" s="63">
        <f t="shared" si="94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89"/>
        <v>0</v>
      </c>
      <c r="K655" s="48">
        <f t="shared" si="90"/>
        <v>0</v>
      </c>
      <c r="L655" s="94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5" hidden="1" customHeight="1" x14ac:dyDescent="0.2">
      <c r="A656" s="11"/>
      <c r="B656" s="52" t="s">
        <v>116</v>
      </c>
      <c r="C656" s="141"/>
      <c r="D656" s="141"/>
      <c r="E656" s="84"/>
      <c r="F656" s="63">
        <f t="shared" si="94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89"/>
        <v>0</v>
      </c>
      <c r="K656" s="48">
        <f t="shared" si="90"/>
        <v>0</v>
      </c>
      <c r="L656" s="94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5" hidden="1" customHeight="1" x14ac:dyDescent="0.2">
      <c r="A657" s="11"/>
      <c r="B657" s="52" t="s">
        <v>118</v>
      </c>
      <c r="C657" s="141"/>
      <c r="D657" s="141"/>
      <c r="E657" s="84"/>
      <c r="F657" s="63">
        <f t="shared" si="94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89"/>
        <v>0</v>
      </c>
      <c r="K657" s="48">
        <f t="shared" si="90"/>
        <v>0</v>
      </c>
      <c r="L657" s="94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5" hidden="1" customHeight="1" x14ac:dyDescent="0.2">
      <c r="A658" s="11"/>
      <c r="B658" s="52" t="s">
        <v>121</v>
      </c>
      <c r="C658" s="141"/>
      <c r="D658" s="141"/>
      <c r="E658" s="84"/>
      <c r="F658" s="63">
        <f t="shared" si="94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89"/>
        <v>0</v>
      </c>
      <c r="K658" s="48">
        <f t="shared" si="90"/>
        <v>0</v>
      </c>
      <c r="L658" s="94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5" hidden="1" customHeight="1" x14ac:dyDescent="0.2">
      <c r="A659" s="11"/>
      <c r="B659" s="52" t="s">
        <v>99</v>
      </c>
      <c r="C659" s="141"/>
      <c r="D659" s="141"/>
      <c r="E659" s="82"/>
      <c r="F659" s="63">
        <f t="shared" si="94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89"/>
        <v>0</v>
      </c>
      <c r="K659" s="48">
        <f t="shared" si="90"/>
        <v>0</v>
      </c>
      <c r="L659" s="94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5" hidden="1" customHeight="1" x14ac:dyDescent="0.2">
      <c r="A660" s="11"/>
      <c r="B660" s="52" t="s">
        <v>104</v>
      </c>
      <c r="C660" s="48"/>
      <c r="D660" s="48"/>
      <c r="E660" s="82"/>
      <c r="F660" s="63">
        <f t="shared" si="94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89"/>
        <v>0</v>
      </c>
      <c r="K660" s="48">
        <f t="shared" si="90"/>
        <v>0</v>
      </c>
      <c r="L660" s="94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5" hidden="1" customHeight="1" x14ac:dyDescent="0.2">
      <c r="A661" s="11"/>
      <c r="B661" s="51" t="s">
        <v>111</v>
      </c>
      <c r="C661" s="48"/>
      <c r="D661" s="48"/>
      <c r="E661" s="84"/>
      <c r="F661" s="63">
        <f t="shared" ref="F661:F667" si="95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89"/>
        <v>0</v>
      </c>
      <c r="K661" s="48">
        <f t="shared" si="90"/>
        <v>0</v>
      </c>
      <c r="L661" s="94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5" hidden="1" customHeight="1" x14ac:dyDescent="0.2">
      <c r="A662" s="11"/>
      <c r="B662" s="52" t="s">
        <v>119</v>
      </c>
      <c r="C662" s="48"/>
      <c r="D662" s="48"/>
      <c r="E662" s="82"/>
      <c r="F662" s="63">
        <f t="shared" si="95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89"/>
        <v>0</v>
      </c>
      <c r="K662" s="48">
        <f t="shared" si="90"/>
        <v>0</v>
      </c>
      <c r="L662" s="94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5" hidden="1" customHeight="1" x14ac:dyDescent="0.2">
      <c r="A663" s="11"/>
      <c r="B663" s="52" t="s">
        <v>120</v>
      </c>
      <c r="C663" s="141"/>
      <c r="D663" s="141"/>
      <c r="E663" s="82"/>
      <c r="F663" s="63">
        <f t="shared" si="95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89"/>
        <v>0</v>
      </c>
      <c r="K663" s="48">
        <f t="shared" si="90"/>
        <v>0</v>
      </c>
      <c r="L663" s="94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5" hidden="1" customHeight="1" x14ac:dyDescent="0.2">
      <c r="A664" s="11"/>
      <c r="B664" s="52" t="s">
        <v>122</v>
      </c>
      <c r="C664" s="48"/>
      <c r="D664" s="48"/>
      <c r="E664" s="82"/>
      <c r="F664" s="63">
        <f t="shared" si="95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89"/>
        <v>0</v>
      </c>
      <c r="K664" s="48">
        <f t="shared" si="90"/>
        <v>0</v>
      </c>
      <c r="L664" s="94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5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89"/>
        <v>0</v>
      </c>
      <c r="K665" s="48">
        <f t="shared" si="90"/>
        <v>0</v>
      </c>
      <c r="L665" s="94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5" hidden="1" customHeight="1" x14ac:dyDescent="0.2">
      <c r="A666" s="11"/>
      <c r="B666" s="52" t="s">
        <v>107</v>
      </c>
      <c r="C666" s="48"/>
      <c r="D666" s="48"/>
      <c r="E666" s="82"/>
      <c r="F666" s="63">
        <f t="shared" si="95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89"/>
        <v>0</v>
      </c>
      <c r="K666" s="48">
        <f t="shared" si="90"/>
        <v>0</v>
      </c>
      <c r="L666" s="94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5" hidden="1" customHeight="1" x14ac:dyDescent="0.2">
      <c r="A667" s="11"/>
      <c r="B667" s="52" t="s">
        <v>105</v>
      </c>
      <c r="C667" s="141"/>
      <c r="D667" s="141"/>
      <c r="E667" s="82"/>
      <c r="F667" s="63">
        <f t="shared" si="95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89"/>
        <v>0</v>
      </c>
      <c r="K667" s="48">
        <f t="shared" si="90"/>
        <v>0</v>
      </c>
      <c r="L667" s="94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5" hidden="1" customHeight="1" x14ac:dyDescent="0.2">
      <c r="A668" s="11"/>
      <c r="B668" s="52" t="s">
        <v>112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1"/>
  <sheetViews>
    <sheetView workbookViewId="0">
      <selection activeCell="R1" sqref="R1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8" x14ac:dyDescent="0.2">
      <c r="A2" s="183" t="s">
        <v>95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8" x14ac:dyDescent="0.2">
      <c r="A3" s="185" t="s">
        <v>159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8" x14ac:dyDescent="0.2">
      <c r="A4" s="183" t="s">
        <v>115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2069874920.97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23.958251419850608</v>
      </c>
      <c r="Q7" s="50">
        <f>(P7)</f>
        <v>23.958251419850608</v>
      </c>
      <c r="R7" s="19"/>
    </row>
    <row r="8" spans="1:18" ht="15" customHeight="1" x14ac:dyDescent="0.2">
      <c r="A8" s="47">
        <v>2</v>
      </c>
      <c r="B8" s="52" t="s">
        <v>118</v>
      </c>
      <c r="C8" s="49">
        <v>1288868380.5599999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14.918308539185263</v>
      </c>
      <c r="Q8" s="50">
        <f>(Q7+P8)</f>
        <v>38.876559959035873</v>
      </c>
      <c r="R8" s="19"/>
    </row>
    <row r="9" spans="1:18" ht="15" customHeight="1" x14ac:dyDescent="0.2">
      <c r="A9" s="47">
        <v>3</v>
      </c>
      <c r="B9" s="52" t="s">
        <v>158</v>
      </c>
      <c r="C9" s="49">
        <v>1168064188.7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13.520032164206325</v>
      </c>
      <c r="Q9" s="50">
        <f>(Q8+P9)</f>
        <v>52.396592123242201</v>
      </c>
      <c r="R9" s="19"/>
    </row>
    <row r="10" spans="1:18" ht="15" customHeight="1" x14ac:dyDescent="0.2">
      <c r="A10" s="47">
        <v>4</v>
      </c>
      <c r="B10" s="52" t="s">
        <v>101</v>
      </c>
      <c r="C10" s="49">
        <v>954728505.08999991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11.050728394701807</v>
      </c>
      <c r="Q10" s="50">
        <f t="shared" ref="Q10:Q32" si="0">(Q9+P10)</f>
        <v>63.447320517944007</v>
      </c>
      <c r="R10" s="19"/>
    </row>
    <row r="11" spans="1:18" ht="15" customHeight="1" x14ac:dyDescent="0.2">
      <c r="A11" s="47">
        <v>5</v>
      </c>
      <c r="B11" s="52" t="s">
        <v>92</v>
      </c>
      <c r="C11" s="49">
        <v>614607989.37999988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7.1139239308790705</v>
      </c>
      <c r="Q11" s="50">
        <f t="shared" si="0"/>
        <v>70.561244448823075</v>
      </c>
      <c r="R11" s="19"/>
    </row>
    <row r="12" spans="1:18" ht="15" customHeight="1" x14ac:dyDescent="0.2">
      <c r="A12" s="47">
        <v>6</v>
      </c>
      <c r="B12" s="52" t="s">
        <v>97</v>
      </c>
      <c r="C12" s="49">
        <v>612322137.75999999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7.0874658066390008</v>
      </c>
      <c r="Q12" s="50">
        <f t="shared" si="0"/>
        <v>77.648710255462078</v>
      </c>
      <c r="R12" s="19"/>
    </row>
    <row r="13" spans="1:18" ht="15" customHeight="1" x14ac:dyDescent="0.2">
      <c r="A13" s="47">
        <v>7</v>
      </c>
      <c r="B13" s="52" t="s">
        <v>96</v>
      </c>
      <c r="C13" s="49">
        <v>354613556.75999999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4.1045575574016437</v>
      </c>
      <c r="Q13" s="50">
        <f t="shared" si="0"/>
        <v>81.753267812863726</v>
      </c>
      <c r="R13" s="19"/>
    </row>
    <row r="14" spans="1:18" ht="15" customHeight="1" x14ac:dyDescent="0.2">
      <c r="A14" s="47">
        <v>8</v>
      </c>
      <c r="B14" s="52" t="s">
        <v>90</v>
      </c>
      <c r="C14" s="49">
        <v>235719188.24000001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2.728386879382295</v>
      </c>
      <c r="Q14" s="50">
        <f t="shared" si="0"/>
        <v>84.481654692246025</v>
      </c>
      <c r="R14" s="19"/>
    </row>
    <row r="15" spans="1:18" ht="15" customHeight="1" x14ac:dyDescent="0.2">
      <c r="A15" s="47">
        <v>9</v>
      </c>
      <c r="B15" s="52" t="s">
        <v>79</v>
      </c>
      <c r="C15" s="49">
        <v>210127535.13999999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2.4321703046473977</v>
      </c>
      <c r="Q15" s="50">
        <f t="shared" si="0"/>
        <v>86.913824996893425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174309735.31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2.017588802673898</v>
      </c>
      <c r="Q16" s="50">
        <f t="shared" si="0"/>
        <v>88.931413799567324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152641949.03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1.7667899422458704</v>
      </c>
      <c r="Q17" s="50">
        <f t="shared" si="0"/>
        <v>90.698203741813188</v>
      </c>
    </row>
    <row r="18" spans="1:17" ht="15" customHeight="1" x14ac:dyDescent="0.2">
      <c r="A18" s="47">
        <v>12</v>
      </c>
      <c r="B18" s="51" t="s">
        <v>117</v>
      </c>
      <c r="C18" s="49">
        <v>105275740.47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1.2185386822355522</v>
      </c>
      <c r="Q18" s="50">
        <f t="shared" si="0"/>
        <v>91.916742424048735</v>
      </c>
    </row>
    <row r="19" spans="1:17" ht="15" customHeight="1" x14ac:dyDescent="0.2">
      <c r="A19" s="47">
        <v>13</v>
      </c>
      <c r="B19" s="52" t="s">
        <v>109</v>
      </c>
      <c r="C19" s="49">
        <v>85897072.799999982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0.9942357605875054</v>
      </c>
      <c r="Q19" s="50">
        <f t="shared" si="0"/>
        <v>92.910978184636235</v>
      </c>
    </row>
    <row r="20" spans="1:17" ht="15" customHeight="1" x14ac:dyDescent="0.2">
      <c r="A20" s="47">
        <v>14</v>
      </c>
      <c r="B20" s="52" t="s">
        <v>116</v>
      </c>
      <c r="C20" s="49">
        <v>81020815.25999999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0.93779437712627012</v>
      </c>
      <c r="Q20" s="50">
        <f t="shared" si="0"/>
        <v>93.848772561762502</v>
      </c>
    </row>
    <row r="21" spans="1:17" ht="15" customHeight="1" x14ac:dyDescent="0.2">
      <c r="A21" s="47">
        <v>15</v>
      </c>
      <c r="B21" s="52" t="s">
        <v>103</v>
      </c>
      <c r="C21" s="49">
        <v>73302012.789999992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0.84845129249690454</v>
      </c>
      <c r="Q21" s="50">
        <f t="shared" si="0"/>
        <v>94.697223854259406</v>
      </c>
    </row>
    <row r="22" spans="1:17" ht="15" customHeight="1" x14ac:dyDescent="0.2">
      <c r="A22" s="47">
        <v>16</v>
      </c>
      <c r="B22" s="52" t="s">
        <v>105</v>
      </c>
      <c r="C22" s="49">
        <v>69925622.040000007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0.80937046801778623</v>
      </c>
      <c r="Q22" s="50">
        <f t="shared" si="0"/>
        <v>95.506594322277195</v>
      </c>
    </row>
    <row r="23" spans="1:17" ht="15" customHeight="1" x14ac:dyDescent="0.2">
      <c r="A23" s="47">
        <v>17</v>
      </c>
      <c r="B23" s="52" t="s">
        <v>80</v>
      </c>
      <c r="C23" s="49">
        <v>59265384.829999998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0.68598105898395956</v>
      </c>
      <c r="Q23" s="50">
        <f t="shared" si="0"/>
        <v>96.19257538126115</v>
      </c>
    </row>
    <row r="24" spans="1:17" ht="15" customHeight="1" x14ac:dyDescent="0.2">
      <c r="A24" s="47">
        <v>18</v>
      </c>
      <c r="B24" s="52" t="s">
        <v>81</v>
      </c>
      <c r="C24" s="49">
        <v>54495588.959999993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0.63077194102369538</v>
      </c>
      <c r="Q24" s="50">
        <f t="shared" si="0"/>
        <v>96.823347322284846</v>
      </c>
    </row>
    <row r="25" spans="1:17" ht="15" customHeight="1" x14ac:dyDescent="0.2">
      <c r="A25" s="47">
        <v>19</v>
      </c>
      <c r="B25" s="52" t="s">
        <v>83</v>
      </c>
      <c r="C25" s="49">
        <v>45025636.840000004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0.52115976517367668</v>
      </c>
      <c r="Q25" s="50">
        <f t="shared" si="0"/>
        <v>97.344507087458524</v>
      </c>
    </row>
    <row r="26" spans="1:17" ht="15" customHeight="1" x14ac:dyDescent="0.2">
      <c r="A26" s="47">
        <v>20</v>
      </c>
      <c r="B26" s="51" t="s">
        <v>111</v>
      </c>
      <c r="C26" s="49">
        <v>40489408.039999999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0.46865412389684213</v>
      </c>
      <c r="Q26" s="50">
        <f t="shared" si="0"/>
        <v>97.813161211355364</v>
      </c>
    </row>
    <row r="27" spans="1:17" ht="15" customHeight="1" x14ac:dyDescent="0.2">
      <c r="A27" s="47">
        <v>21</v>
      </c>
      <c r="B27" s="52" t="s">
        <v>102</v>
      </c>
      <c r="C27" s="49">
        <v>39875085.590000004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0.46154350500830499</v>
      </c>
      <c r="Q27" s="50">
        <f t="shared" si="0"/>
        <v>98.274704716363672</v>
      </c>
    </row>
    <row r="28" spans="1:17" ht="15" customHeight="1" x14ac:dyDescent="0.2">
      <c r="A28" s="47">
        <v>22</v>
      </c>
      <c r="B28" s="52" t="s">
        <v>112</v>
      </c>
      <c r="C28" s="49">
        <v>33918150.759999998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0.39259356948180291</v>
      </c>
      <c r="Q28" s="50">
        <f t="shared" si="0"/>
        <v>98.667298285845476</v>
      </c>
    </row>
    <row r="29" spans="1:17" ht="15" customHeight="1" x14ac:dyDescent="0.2">
      <c r="A29" s="47">
        <v>23</v>
      </c>
      <c r="B29" s="52" t="s">
        <v>121</v>
      </c>
      <c r="C29" s="49">
        <v>23781146.32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0.27526044052933035</v>
      </c>
      <c r="Q29" s="50">
        <f t="shared" si="0"/>
        <v>98.942558726374813</v>
      </c>
    </row>
    <row r="30" spans="1:17" ht="15" customHeight="1" x14ac:dyDescent="0.2">
      <c r="A30" s="47">
        <v>24</v>
      </c>
      <c r="B30" s="52" t="s">
        <v>120</v>
      </c>
      <c r="C30" s="49">
        <v>20311860.649999999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0.23510438207040013</v>
      </c>
      <c r="Q30" s="50">
        <f>(Q29+P30)</f>
        <v>99.177663108445216</v>
      </c>
    </row>
    <row r="31" spans="1:17" ht="15" customHeight="1" x14ac:dyDescent="0.2">
      <c r="A31" s="47">
        <v>25</v>
      </c>
      <c r="B31" s="52" t="s">
        <v>100</v>
      </c>
      <c r="C31" s="49">
        <v>19768727.700000003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0.22881776270095194</v>
      </c>
      <c r="Q31" s="50">
        <f>(Q30+P31)</f>
        <v>99.406480871146172</v>
      </c>
    </row>
    <row r="32" spans="1:17" ht="15" customHeight="1" x14ac:dyDescent="0.2">
      <c r="A32" s="47">
        <v>26</v>
      </c>
      <c r="B32" s="52" t="s">
        <v>84</v>
      </c>
      <c r="C32" s="49">
        <v>14456592.049999999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0.16733120610292829</v>
      </c>
      <c r="Q32" s="50">
        <f t="shared" si="0"/>
        <v>99.573812077249102</v>
      </c>
    </row>
    <row r="33" spans="1:17" ht="15" customHeight="1" x14ac:dyDescent="0.2">
      <c r="A33" s="47">
        <v>27</v>
      </c>
      <c r="B33" s="52" t="s">
        <v>93</v>
      </c>
      <c r="C33" s="49">
        <v>12782739.09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0.14795680350050053</v>
      </c>
      <c r="Q33" s="50">
        <f t="shared" ref="Q33:Q38" si="1">(Q32+P33)</f>
        <v>99.721768880749607</v>
      </c>
    </row>
    <row r="34" spans="1:17" ht="15" customHeight="1" x14ac:dyDescent="0.2">
      <c r="A34" s="47">
        <v>28</v>
      </c>
      <c r="B34" s="52" t="s">
        <v>99</v>
      </c>
      <c r="C34" s="49">
        <v>12160393.699999999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0.14075332121635475</v>
      </c>
      <c r="Q34" s="50">
        <f t="shared" si="1"/>
        <v>99.862522201965959</v>
      </c>
    </row>
    <row r="35" spans="1:17" ht="15" customHeight="1" x14ac:dyDescent="0.2">
      <c r="A35" s="47">
        <v>29</v>
      </c>
      <c r="B35" s="52" t="s">
        <v>82</v>
      </c>
      <c r="C35" s="49">
        <v>11323310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0.1310643001354769</v>
      </c>
      <c r="Q35" s="50">
        <f t="shared" si="1"/>
        <v>99.993586502101437</v>
      </c>
    </row>
    <row r="36" spans="1:17" ht="15" customHeight="1" x14ac:dyDescent="0.2">
      <c r="A36" s="47">
        <v>30</v>
      </c>
      <c r="B36" s="52" t="s">
        <v>119</v>
      </c>
      <c r="C36" s="49">
        <v>554094.63000000012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6.4134978985628793E-3</v>
      </c>
      <c r="Q36" s="50">
        <f t="shared" si="1"/>
        <v>100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100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100</v>
      </c>
    </row>
    <row r="39" spans="1:17" ht="15" customHeight="1" x14ac:dyDescent="0.2">
      <c r="A39" s="47">
        <v>33</v>
      </c>
      <c r="B39" s="52" t="s">
        <v>108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100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100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100</v>
      </c>
    </row>
    <row r="42" spans="1:17" ht="15" customHeight="1" x14ac:dyDescent="0.2">
      <c r="A42" s="47">
        <v>36</v>
      </c>
      <c r="B42" s="52" t="s">
        <v>122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100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100</v>
      </c>
    </row>
    <row r="44" spans="1:17" ht="15" customHeight="1" x14ac:dyDescent="0.2">
      <c r="A44" s="47">
        <v>38</v>
      </c>
      <c r="B44" s="52" t="s">
        <v>107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100</v>
      </c>
    </row>
    <row r="45" spans="1:17" ht="17.25" customHeight="1" x14ac:dyDescent="0.2">
      <c r="A45" s="54"/>
      <c r="B45" s="55" t="s">
        <v>21</v>
      </c>
      <c r="C45" s="56">
        <f>SUM(C7:C44)</f>
        <v>8639507469.460001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100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hidden="1" x14ac:dyDescent="0.2">
      <c r="A68" s="3"/>
    </row>
    <row r="69" spans="1:17" ht="20.25" hidden="1" x14ac:dyDescent="0.3">
      <c r="A69" s="182" t="s">
        <v>42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</row>
    <row r="70" spans="1:17" hidden="1" x14ac:dyDescent="0.2">
      <c r="A70" s="183" t="s">
        <v>95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</row>
    <row r="71" spans="1:17" hidden="1" x14ac:dyDescent="0.2">
      <c r="A71" s="185" t="s">
        <v>123</v>
      </c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</row>
    <row r="72" spans="1:17" hidden="1" x14ac:dyDescent="0.2">
      <c r="A72" s="183" t="s">
        <v>115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27.401477493304615</v>
      </c>
      <c r="Q75" s="132">
        <f>(P75)</f>
        <v>27.401477493304615</v>
      </c>
    </row>
    <row r="76" spans="1:17" ht="15" hidden="1" customHeight="1" x14ac:dyDescent="0.2">
      <c r="A76" s="47">
        <v>2</v>
      </c>
      <c r="B76" s="52" t="s">
        <v>86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11.721899676970853</v>
      </c>
      <c r="Q76" s="132">
        <f>(Q75+P76)</f>
        <v>39.123377170275468</v>
      </c>
    </row>
    <row r="77" spans="1:17" ht="15" hidden="1" customHeight="1" x14ac:dyDescent="0.2">
      <c r="A77" s="47">
        <v>3</v>
      </c>
      <c r="B77" s="52" t="s">
        <v>101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10.010805097865381</v>
      </c>
      <c r="Q77" s="132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6.6974824246189764</v>
      </c>
      <c r="Q78" s="132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</v>
      </c>
      <c r="Q79" s="132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2.1134131812181218</v>
      </c>
      <c r="Q81" s="132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2.6870972950587881</v>
      </c>
      <c r="Q82" s="132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1.8696406092784956</v>
      </c>
      <c r="Q83" s="132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3.7318594777135257</v>
      </c>
      <c r="Q84" s="132">
        <f t="shared" si="5"/>
        <v>73.136138119190463</v>
      </c>
    </row>
    <row r="85" spans="1:17" ht="15" hidden="1" customHeight="1" x14ac:dyDescent="0.2">
      <c r="A85" s="47">
        <v>11</v>
      </c>
      <c r="B85" s="52" t="s">
        <v>100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0.20979840852783216</v>
      </c>
      <c r="Q85" s="132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0.51347937552555267</v>
      </c>
      <c r="Q86" s="132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0.58071624039598213</v>
      </c>
      <c r="Q88" s="132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0.81586759222006533</v>
      </c>
      <c r="Q89" s="132">
        <f t="shared" si="5"/>
        <v>75.255999735859888</v>
      </c>
    </row>
    <row r="90" spans="1:17" ht="15" hidden="1" customHeight="1" x14ac:dyDescent="0.2">
      <c r="A90" s="47">
        <v>16</v>
      </c>
      <c r="B90" s="52" t="s">
        <v>109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1.0461740177761227</v>
      </c>
      <c r="Q90" s="132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2.3499973201510511</v>
      </c>
      <c r="Q91" s="132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0.32551432585931489</v>
      </c>
      <c r="Q92" s="132">
        <f t="shared" si="5"/>
        <v>78.977685399646376</v>
      </c>
    </row>
    <row r="93" spans="1:17" ht="15" hidden="1" customHeight="1" x14ac:dyDescent="0.2">
      <c r="A93" s="47">
        <v>19</v>
      </c>
      <c r="B93" s="52" t="s">
        <v>102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0.50425255513486411</v>
      </c>
      <c r="Q93" s="132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0.17730683932613356</v>
      </c>
      <c r="Q94" s="132">
        <f t="shared" si="5"/>
        <v>79.65924479410738</v>
      </c>
    </row>
    <row r="95" spans="1:17" ht="15" hidden="1" customHeight="1" x14ac:dyDescent="0.2">
      <c r="A95" s="47">
        <v>21</v>
      </c>
      <c r="B95" s="52" t="s">
        <v>103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0.93325391643964628</v>
      </c>
      <c r="Q95" s="132">
        <f t="shared" si="5"/>
        <v>80.592498710547019</v>
      </c>
    </row>
    <row r="96" spans="1:17" ht="15" hidden="1" customHeight="1" x14ac:dyDescent="0.2">
      <c r="A96" s="47">
        <v>22</v>
      </c>
      <c r="B96" s="51" t="s">
        <v>117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1.2715809553426745</v>
      </c>
      <c r="Q96" s="132">
        <f t="shared" si="5"/>
        <v>81.86407966588969</v>
      </c>
    </row>
    <row r="97" spans="1:18" ht="15" hidden="1" customHeight="1" x14ac:dyDescent="0.2">
      <c r="A97" s="47">
        <v>23</v>
      </c>
      <c r="B97" s="52" t="s">
        <v>108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0.13732502028318502</v>
      </c>
      <c r="Q98" s="132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106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82.001404686172876</v>
      </c>
    </row>
    <row r="100" spans="1:18" ht="15" hidden="1" customHeight="1" x14ac:dyDescent="0.2">
      <c r="A100" s="47">
        <v>26</v>
      </c>
      <c r="B100" s="52" t="s">
        <v>116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0.93176558498180018</v>
      </c>
      <c r="Q100" s="132">
        <f t="shared" si="6"/>
        <v>82.93317027115468</v>
      </c>
    </row>
    <row r="101" spans="1:18" ht="15" hidden="1" customHeight="1" x14ac:dyDescent="0.2">
      <c r="A101" s="47">
        <v>27</v>
      </c>
      <c r="B101" s="52" t="s">
        <v>118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14.810559742863916</v>
      </c>
      <c r="Q101" s="132">
        <f t="shared" si="6"/>
        <v>97.743730014018595</v>
      </c>
    </row>
    <row r="102" spans="1:18" ht="15" hidden="1" customHeight="1" x14ac:dyDescent="0.2">
      <c r="A102" s="47">
        <v>28</v>
      </c>
      <c r="B102" s="52" t="s">
        <v>121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0.35052393495733059</v>
      </c>
      <c r="Q102" s="132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99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0.11665260431204906</v>
      </c>
      <c r="Q103" s="132">
        <f>(Q102+P103)</f>
        <v>98.210906553287984</v>
      </c>
    </row>
    <row r="104" spans="1:18" ht="15" hidden="1" customHeight="1" x14ac:dyDescent="0.2">
      <c r="A104" s="47">
        <v>30</v>
      </c>
      <c r="B104" s="52" t="s">
        <v>104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98.210906553287984</v>
      </c>
    </row>
    <row r="105" spans="1:18" ht="15" hidden="1" customHeight="1" x14ac:dyDescent="0.2">
      <c r="A105" s="47">
        <v>31</v>
      </c>
      <c r="B105" s="51" t="s">
        <v>111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0.53039063313019941</v>
      </c>
      <c r="Q105" s="132">
        <f t="shared" si="6"/>
        <v>98.74129718641818</v>
      </c>
    </row>
    <row r="106" spans="1:18" ht="15" hidden="1" customHeight="1" x14ac:dyDescent="0.2">
      <c r="A106" s="47">
        <v>32</v>
      </c>
      <c r="B106" s="52" t="s">
        <v>119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6.9223001418878107E-4</v>
      </c>
      <c r="Q106" s="132">
        <f t="shared" si="6"/>
        <v>98.741989416432375</v>
      </c>
    </row>
    <row r="107" spans="1:18" ht="15" hidden="1" customHeight="1" x14ac:dyDescent="0.2">
      <c r="A107" s="47">
        <v>33</v>
      </c>
      <c r="B107" s="52" t="s">
        <v>120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0.21159605149414892</v>
      </c>
      <c r="Q107" s="132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122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98.95358546792653</v>
      </c>
    </row>
    <row r="110" spans="1:18" ht="15" hidden="1" customHeight="1" x14ac:dyDescent="0.2">
      <c r="A110" s="47">
        <v>36</v>
      </c>
      <c r="B110" s="52" t="s">
        <v>107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98.95358546792653</v>
      </c>
    </row>
    <row r="111" spans="1:18" ht="15" hidden="1" customHeight="1" x14ac:dyDescent="0.2">
      <c r="A111" s="47">
        <v>37</v>
      </c>
      <c r="B111" s="52" t="s">
        <v>105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0.73720074415330661</v>
      </c>
      <c r="Q111" s="132">
        <f t="shared" si="8"/>
        <v>99.690786212079843</v>
      </c>
    </row>
    <row r="112" spans="1:18" ht="15" hidden="1" customHeight="1" x14ac:dyDescent="0.2">
      <c r="A112" s="47">
        <v>38</v>
      </c>
      <c r="B112" s="52" t="s">
        <v>112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0.30921378792011539</v>
      </c>
      <c r="Q112" s="132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8" spans="1:17" ht="20.25" x14ac:dyDescent="0.3">
      <c r="A138" s="182" t="s">
        <v>42</v>
      </c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</row>
    <row r="139" spans="1:17" x14ac:dyDescent="0.2">
      <c r="A139" s="183" t="s">
        <v>95</v>
      </c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</row>
    <row r="140" spans="1:17" x14ac:dyDescent="0.2">
      <c r="A140" s="185" t="s">
        <v>144</v>
      </c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</row>
    <row r="141" spans="1:17" x14ac:dyDescent="0.2">
      <c r="A141" s="183" t="s">
        <v>115</v>
      </c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</row>
    <row r="143" spans="1:17" ht="2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customHeight="1" x14ac:dyDescent="0.2">
      <c r="A144" s="47">
        <v>1</v>
      </c>
      <c r="B144" s="103" t="s">
        <v>91</v>
      </c>
      <c r="C144" s="49"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20.315895821835877</v>
      </c>
      <c r="Q144" s="50">
        <f>(P144)</f>
        <v>20.315895821835877</v>
      </c>
    </row>
    <row r="145" spans="1:17" ht="15" customHeight="1" x14ac:dyDescent="0.2">
      <c r="A145" s="47">
        <v>2</v>
      </c>
      <c r="B145" s="52" t="s">
        <v>158</v>
      </c>
      <c r="C145" s="49"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15.422154706013263</v>
      </c>
      <c r="Q145" s="50">
        <f>(Q144+P145)</f>
        <v>35.73805052784914</v>
      </c>
    </row>
    <row r="146" spans="1:17" ht="15" customHeight="1" x14ac:dyDescent="0.2">
      <c r="A146" s="47">
        <v>3</v>
      </c>
      <c r="B146" s="52" t="s">
        <v>118</v>
      </c>
      <c r="C146" s="49">
        <v>631108634.75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15.032288691254314</v>
      </c>
      <c r="Q146" s="50">
        <f>(Q145+P146)</f>
        <v>50.770339219103455</v>
      </c>
    </row>
    <row r="147" spans="1:17" ht="15" customHeight="1" x14ac:dyDescent="0.2">
      <c r="A147" s="47">
        <v>4</v>
      </c>
      <c r="B147" s="52" t="s">
        <v>101</v>
      </c>
      <c r="C147" s="49">
        <v>510133248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12.150792799691184</v>
      </c>
      <c r="Q147" s="50">
        <f t="shared" ref="Q147:Q173" si="10">(Q146+P147)</f>
        <v>62.921132018794637</v>
      </c>
    </row>
    <row r="148" spans="1:17" ht="15" customHeight="1" x14ac:dyDescent="0.2">
      <c r="A148" s="47">
        <v>5</v>
      </c>
      <c r="B148" s="52" t="s">
        <v>97</v>
      </c>
      <c r="C148" s="49">
        <v>314876638.49000001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7.5000028066299578</v>
      </c>
      <c r="Q148" s="50">
        <f t="shared" si="10"/>
        <v>70.421134825424588</v>
      </c>
    </row>
    <row r="149" spans="1:17" ht="15" customHeight="1" x14ac:dyDescent="0.2">
      <c r="A149" s="47">
        <v>6</v>
      </c>
      <c r="B149" s="52" t="s">
        <v>92</v>
      </c>
      <c r="C149" s="49">
        <v>308058993.44999999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7.3376142687574308</v>
      </c>
      <c r="Q149" s="50">
        <f t="shared" si="10"/>
        <v>77.758749094182022</v>
      </c>
    </row>
    <row r="150" spans="1:17" ht="15" customHeight="1" x14ac:dyDescent="0.2">
      <c r="A150" s="47">
        <v>7</v>
      </c>
      <c r="B150" s="52" t="s">
        <v>96</v>
      </c>
      <c r="C150" s="49">
        <v>188875935.49000001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4.4988096070672672</v>
      </c>
      <c r="Q150" s="50">
        <f t="shared" si="10"/>
        <v>82.257558701249295</v>
      </c>
    </row>
    <row r="151" spans="1:17" ht="15" customHeight="1" x14ac:dyDescent="0.2">
      <c r="A151" s="47">
        <v>8</v>
      </c>
      <c r="B151" s="52" t="s">
        <v>90</v>
      </c>
      <c r="C151" s="49"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85.029623034679659</v>
      </c>
    </row>
    <row r="152" spans="1:17" ht="15" customHeight="1" x14ac:dyDescent="0.2">
      <c r="A152" s="47">
        <v>9</v>
      </c>
      <c r="B152" s="52" t="s">
        <v>79</v>
      </c>
      <c r="C152" s="49">
        <v>105760538.42999999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2.5190955380479463</v>
      </c>
      <c r="Q152" s="50">
        <f t="shared" si="10"/>
        <v>87.548718572727608</v>
      </c>
    </row>
    <row r="153" spans="1:17" ht="15" customHeight="1" x14ac:dyDescent="0.2">
      <c r="A153" s="47">
        <v>10</v>
      </c>
      <c r="B153" s="52" t="s">
        <v>94</v>
      </c>
      <c r="C153" s="49">
        <v>80449804.219999999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1.9162226843386247</v>
      </c>
      <c r="Q153" s="50">
        <f t="shared" si="10"/>
        <v>89.464941257066229</v>
      </c>
    </row>
    <row r="154" spans="1:17" ht="15" customHeight="1" x14ac:dyDescent="0.2">
      <c r="A154" s="47">
        <v>11</v>
      </c>
      <c r="B154" s="52" t="s">
        <v>78</v>
      </c>
      <c r="C154" s="49">
        <v>69608332.930000007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1.6579911893222665</v>
      </c>
      <c r="Q154" s="50">
        <f>(Q153+P154)</f>
        <v>91.122932446388489</v>
      </c>
    </row>
    <row r="155" spans="1:17" ht="15" customHeight="1" x14ac:dyDescent="0.2">
      <c r="A155" s="47">
        <v>12</v>
      </c>
      <c r="B155" s="51" t="s">
        <v>117</v>
      </c>
      <c r="C155" s="49">
        <v>48802873.780000001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1.1624288549219628</v>
      </c>
      <c r="Q155" s="50">
        <f>(Q154+P155)</f>
        <v>92.285361301310445</v>
      </c>
    </row>
    <row r="156" spans="1:17" ht="15" customHeight="1" x14ac:dyDescent="0.2">
      <c r="A156" s="47">
        <v>13</v>
      </c>
      <c r="B156" s="52" t="s">
        <v>116</v>
      </c>
      <c r="C156" s="49">
        <v>39639672.00999999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0.94417182790882903</v>
      </c>
      <c r="Q156" s="50">
        <f t="shared" si="10"/>
        <v>93.229533129219277</v>
      </c>
    </row>
    <row r="157" spans="1:17" ht="15" customHeight="1" x14ac:dyDescent="0.2">
      <c r="A157" s="47">
        <v>14</v>
      </c>
      <c r="B157" s="52" t="s">
        <v>109</v>
      </c>
      <c r="C157" s="49">
        <v>39434875.019999996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0.93929379692134407</v>
      </c>
      <c r="Q157" s="50">
        <f t="shared" si="10"/>
        <v>94.168826926140625</v>
      </c>
    </row>
    <row r="158" spans="1:17" ht="15" customHeight="1" x14ac:dyDescent="0.2">
      <c r="A158" s="47">
        <v>15</v>
      </c>
      <c r="B158" s="52" t="s">
        <v>105</v>
      </c>
      <c r="C158" s="49">
        <v>37185402.730000004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0.88571392967764562</v>
      </c>
      <c r="Q158" s="50">
        <f t="shared" si="10"/>
        <v>95.054540855818274</v>
      </c>
    </row>
    <row r="159" spans="1:17" ht="15" customHeight="1" x14ac:dyDescent="0.2">
      <c r="A159" s="47">
        <v>16</v>
      </c>
      <c r="B159" s="52" t="s">
        <v>103</v>
      </c>
      <c r="C159" s="49">
        <v>31854770.449999999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0.75874434167379623</v>
      </c>
      <c r="Q159" s="50">
        <f t="shared" si="10"/>
        <v>95.813285197492064</v>
      </c>
    </row>
    <row r="160" spans="1:17" ht="15" customHeight="1" x14ac:dyDescent="0.2">
      <c r="A160" s="47">
        <v>17</v>
      </c>
      <c r="B160" s="52" t="s">
        <v>81</v>
      </c>
      <c r="C160" s="49">
        <v>28705087.23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0.68372247563991628</v>
      </c>
      <c r="Q160" s="50">
        <f t="shared" si="10"/>
        <v>96.497007673131975</v>
      </c>
    </row>
    <row r="161" spans="1:18" ht="15" customHeight="1" x14ac:dyDescent="0.2">
      <c r="A161" s="47">
        <v>18</v>
      </c>
      <c r="B161" s="52" t="s">
        <v>80</v>
      </c>
      <c r="C161" s="49">
        <v>23031449.759999998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0.54858289477783106</v>
      </c>
      <c r="Q161" s="50">
        <f t="shared" si="10"/>
        <v>97.045590567909812</v>
      </c>
    </row>
    <row r="162" spans="1:18" ht="15" customHeight="1" x14ac:dyDescent="0.2">
      <c r="A162" s="47">
        <v>19</v>
      </c>
      <c r="B162" s="52" t="s">
        <v>83</v>
      </c>
      <c r="C162" s="49">
        <v>22221227.73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0.52928432906608369</v>
      </c>
      <c r="Q162" s="50">
        <f t="shared" si="10"/>
        <v>97.574874896975899</v>
      </c>
    </row>
    <row r="163" spans="1:18" ht="15" customHeight="1" x14ac:dyDescent="0.2">
      <c r="A163" s="47">
        <v>20</v>
      </c>
      <c r="B163" s="52" t="s">
        <v>112</v>
      </c>
      <c r="C163" s="78">
        <v>20185490.68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0.48079539174199737</v>
      </c>
      <c r="Q163" s="50">
        <f>(Q162+P163)</f>
        <v>98.055670288717891</v>
      </c>
    </row>
    <row r="164" spans="1:18" ht="15" customHeight="1" x14ac:dyDescent="0.2">
      <c r="A164" s="47">
        <v>21</v>
      </c>
      <c r="B164" s="52" t="s">
        <v>102</v>
      </c>
      <c r="C164" s="49">
        <v>17480453.77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0.41636449425043276</v>
      </c>
      <c r="Q164" s="50">
        <f>(Q163+P164)</f>
        <v>98.472034782968322</v>
      </c>
    </row>
    <row r="165" spans="1:18" ht="15" customHeight="1" x14ac:dyDescent="0.2">
      <c r="A165" s="47">
        <v>22</v>
      </c>
      <c r="B165" s="51" t="s">
        <v>111</v>
      </c>
      <c r="C165" s="49">
        <v>16933943.960000001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0.40334725318578335</v>
      </c>
      <c r="Q165" s="50">
        <f>(Q164+P165)</f>
        <v>98.875382036154107</v>
      </c>
    </row>
    <row r="166" spans="1:18" ht="15" customHeight="1" x14ac:dyDescent="0.2">
      <c r="A166" s="47">
        <v>23</v>
      </c>
      <c r="B166" s="52" t="s">
        <v>120</v>
      </c>
      <c r="C166" s="49">
        <v>10914554.439999998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0.25997225238961369</v>
      </c>
      <c r="Q166" s="50">
        <f t="shared" si="10"/>
        <v>99.135354288543724</v>
      </c>
    </row>
    <row r="167" spans="1:18" ht="15" customHeight="1" x14ac:dyDescent="0.2">
      <c r="A167" s="47">
        <v>24</v>
      </c>
      <c r="B167" s="52" t="s">
        <v>100</v>
      </c>
      <c r="C167" s="49">
        <v>10451257.58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0.24893704899387761</v>
      </c>
      <c r="Q167" s="50">
        <f t="shared" si="10"/>
        <v>99.384291337537604</v>
      </c>
    </row>
    <row r="168" spans="1:18" ht="15" customHeight="1" x14ac:dyDescent="0.2">
      <c r="A168" s="47">
        <v>25</v>
      </c>
      <c r="B168" s="52" t="s">
        <v>121</v>
      </c>
      <c r="C168" s="49">
        <v>8213839.0500000007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0.19564428858117139</v>
      </c>
      <c r="Q168" s="50">
        <f t="shared" si="10"/>
        <v>99.579935626118782</v>
      </c>
    </row>
    <row r="169" spans="1:18" ht="15" customHeight="1" x14ac:dyDescent="0.2">
      <c r="A169" s="47">
        <v>26</v>
      </c>
      <c r="B169" s="52" t="s">
        <v>99</v>
      </c>
      <c r="C169" s="49">
        <v>6979672.0599999996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0.16624783690016168</v>
      </c>
      <c r="Q169" s="50">
        <f t="shared" si="10"/>
        <v>99.746183463018937</v>
      </c>
    </row>
    <row r="170" spans="1:18" ht="15" customHeight="1" x14ac:dyDescent="0.2">
      <c r="A170" s="47">
        <v>27</v>
      </c>
      <c r="B170" s="52" t="s">
        <v>82</v>
      </c>
      <c r="C170" s="49">
        <v>5224494.5599999996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0.12444150843050669</v>
      </c>
      <c r="Q170" s="50">
        <f>(Q169+P170)</f>
        <v>99.870624971449445</v>
      </c>
    </row>
    <row r="171" spans="1:18" ht="15" customHeight="1" x14ac:dyDescent="0.2">
      <c r="A171" s="47">
        <v>28</v>
      </c>
      <c r="B171" s="52" t="s">
        <v>93</v>
      </c>
      <c r="C171" s="49">
        <v>4908269.55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0.11690938895063646</v>
      </c>
      <c r="Q171" s="50">
        <f>(Q170+P171)</f>
        <v>99.987534360400076</v>
      </c>
      <c r="R171" s="4"/>
    </row>
    <row r="172" spans="1:18" ht="15" customHeight="1" x14ac:dyDescent="0.2">
      <c r="A172" s="47">
        <v>29</v>
      </c>
      <c r="B172" s="52" t="s">
        <v>119</v>
      </c>
      <c r="C172" s="49">
        <v>523351.63000000006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1.246563959993183E-2</v>
      </c>
      <c r="Q172" s="50">
        <f>(Q171+P172)</f>
        <v>100.00000000000001</v>
      </c>
    </row>
    <row r="173" spans="1:18" ht="15" customHeight="1" x14ac:dyDescent="0.2">
      <c r="A173" s="47">
        <v>30</v>
      </c>
      <c r="B173" s="52" t="s">
        <v>89</v>
      </c>
      <c r="C173" s="49"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100.00000000000001</v>
      </c>
    </row>
    <row r="174" spans="1:18" ht="15" customHeight="1" x14ac:dyDescent="0.2">
      <c r="A174" s="47">
        <v>31</v>
      </c>
      <c r="B174" s="52" t="s">
        <v>85</v>
      </c>
      <c r="C174" s="49">
        <v>0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</v>
      </c>
      <c r="Q174" s="50">
        <f t="shared" ref="Q174:Q180" si="11">(Q173+P174)</f>
        <v>100.00000000000001</v>
      </c>
    </row>
    <row r="175" spans="1:18" ht="15" customHeight="1" x14ac:dyDescent="0.2">
      <c r="A175" s="47">
        <v>32</v>
      </c>
      <c r="B175" s="52" t="s">
        <v>84</v>
      </c>
      <c r="C175" s="49">
        <v>0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0</v>
      </c>
      <c r="Q175" s="50">
        <f t="shared" si="11"/>
        <v>100.00000000000001</v>
      </c>
    </row>
    <row r="176" spans="1:18" ht="15" customHeight="1" x14ac:dyDescent="0.2">
      <c r="A176" s="47">
        <v>33</v>
      </c>
      <c r="B176" s="52" t="s">
        <v>108</v>
      </c>
      <c r="C176" s="49">
        <v>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</v>
      </c>
      <c r="Q176" s="50">
        <f t="shared" si="11"/>
        <v>100.00000000000001</v>
      </c>
    </row>
    <row r="177" spans="1:17" ht="15" customHeight="1" x14ac:dyDescent="0.2">
      <c r="A177" s="47">
        <v>34</v>
      </c>
      <c r="B177" s="52" t="s">
        <v>106</v>
      </c>
      <c r="C177" s="49"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100.00000000000001</v>
      </c>
    </row>
    <row r="178" spans="1:17" ht="15" customHeight="1" x14ac:dyDescent="0.2">
      <c r="A178" s="47">
        <v>35</v>
      </c>
      <c r="B178" s="52" t="s">
        <v>104</v>
      </c>
      <c r="C178" s="49"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100.00000000000001</v>
      </c>
    </row>
    <row r="179" spans="1:17" ht="15" customHeight="1" x14ac:dyDescent="0.2">
      <c r="A179" s="47">
        <v>36</v>
      </c>
      <c r="B179" s="52" t="s">
        <v>122</v>
      </c>
      <c r="C179" s="49"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100.00000000000001</v>
      </c>
    </row>
    <row r="180" spans="1:17" ht="15" customHeight="1" x14ac:dyDescent="0.2">
      <c r="A180" s="47">
        <v>37</v>
      </c>
      <c r="B180" s="52" t="s">
        <v>88</v>
      </c>
      <c r="C180" s="49">
        <v>0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</v>
      </c>
      <c r="Q180" s="50">
        <f t="shared" si="11"/>
        <v>100.00000000000001</v>
      </c>
    </row>
    <row r="181" spans="1:17" ht="15" customHeight="1" x14ac:dyDescent="0.2">
      <c r="A181" s="77">
        <v>38</v>
      </c>
      <c r="B181" s="52" t="s">
        <v>107</v>
      </c>
      <c r="C181" s="49">
        <v>0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</v>
      </c>
      <c r="Q181" s="50">
        <f>(Q180+P181)</f>
        <v>100.00000000000001</v>
      </c>
    </row>
    <row r="182" spans="1:17" ht="18.75" customHeight="1" x14ac:dyDescent="0.2">
      <c r="A182" s="54"/>
      <c r="B182" s="55" t="s">
        <v>21</v>
      </c>
      <c r="C182" s="56">
        <f>SUM(C144:O181)</f>
        <v>4198353608.769999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100.00000000000001</v>
      </c>
      <c r="Q182" s="53"/>
    </row>
    <row r="183" spans="1:17" x14ac:dyDescent="0.2">
      <c r="A183" s="81" t="s">
        <v>98</v>
      </c>
      <c r="B183" s="28"/>
    </row>
    <row r="206" spans="1:17" ht="20.25" hidden="1" x14ac:dyDescent="0.3">
      <c r="A206" s="182" t="s">
        <v>42</v>
      </c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</row>
    <row r="207" spans="1:17" hidden="1" x14ac:dyDescent="0.2">
      <c r="A207" s="183" t="s">
        <v>95</v>
      </c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</row>
    <row r="208" spans="1:17" hidden="1" x14ac:dyDescent="0.2">
      <c r="A208" s="185" t="s">
        <v>145</v>
      </c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</row>
    <row r="209" spans="1:17" hidden="1" x14ac:dyDescent="0.2">
      <c r="A209" s="183" t="s">
        <v>115</v>
      </c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0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 t="e">
        <f>(C212/$C$250*100)</f>
        <v>#DIV/0!</v>
      </c>
      <c r="Q212" s="50" t="e">
        <f>(P212)</f>
        <v>#DIV/0!</v>
      </c>
    </row>
    <row r="213" spans="1:17" ht="15" hidden="1" customHeight="1" x14ac:dyDescent="0.2">
      <c r="A213" s="47">
        <v>2</v>
      </c>
      <c r="B213" s="52" t="s">
        <v>86</v>
      </c>
      <c r="C213" s="49">
        <f>'P.N.C. x Comp. x Ramos'!C205</f>
        <v>0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 t="e">
        <f t="shared" ref="P213:P249" si="13">(C213/$C$250*100)</f>
        <v>#DIV/0!</v>
      </c>
      <c r="Q213" s="50" t="e">
        <f>(Q212+P213)</f>
        <v>#DIV/0!</v>
      </c>
    </row>
    <row r="214" spans="1:17" ht="15" hidden="1" customHeight="1" x14ac:dyDescent="0.2">
      <c r="A214" s="47">
        <v>3</v>
      </c>
      <c r="B214" s="52" t="s">
        <v>101</v>
      </c>
      <c r="C214" s="49">
        <f>'P.N.C. x Comp. x Ramos'!C206</f>
        <v>0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 t="e">
        <f t="shared" si="13"/>
        <v>#DIV/0!</v>
      </c>
      <c r="Q214" s="50" t="e">
        <f>(Q213+P214)</f>
        <v>#DIV/0!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0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 t="e">
        <f t="shared" si="13"/>
        <v>#DIV/0!</v>
      </c>
      <c r="Q215" s="50" t="e">
        <f t="shared" ref="Q215:Q221" si="14">(Q214+P215)</f>
        <v>#DIV/0!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0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 t="e">
        <f t="shared" si="13"/>
        <v>#DIV/0!</v>
      </c>
      <c r="Q216" s="50" t="e">
        <f t="shared" si="14"/>
        <v>#DIV/0!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 t="e">
        <f t="shared" si="13"/>
        <v>#DIV/0!</v>
      </c>
      <c r="Q217" s="50" t="e">
        <f t="shared" si="14"/>
        <v>#DIV/0!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0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 t="e">
        <f t="shared" si="13"/>
        <v>#DIV/0!</v>
      </c>
      <c r="Q218" s="50" t="e">
        <f t="shared" si="14"/>
        <v>#DIV/0!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0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 t="e">
        <f t="shared" si="13"/>
        <v>#DIV/0!</v>
      </c>
      <c r="Q219" s="50" t="e">
        <f t="shared" si="14"/>
        <v>#DIV/0!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0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 t="e">
        <f t="shared" si="13"/>
        <v>#DIV/0!</v>
      </c>
      <c r="Q220" s="50" t="e">
        <f t="shared" si="14"/>
        <v>#DIV/0!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0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 t="e">
        <f t="shared" si="13"/>
        <v>#DIV/0!</v>
      </c>
      <c r="Q221" s="50" t="e">
        <f t="shared" si="14"/>
        <v>#DIV/0!</v>
      </c>
    </row>
    <row r="222" spans="1:17" ht="15" hidden="1" customHeight="1" x14ac:dyDescent="0.2">
      <c r="A222" s="47">
        <v>11</v>
      </c>
      <c r="B222" s="52" t="s">
        <v>100</v>
      </c>
      <c r="C222" s="49">
        <f>'P.N.C. x Comp. x Ramos'!C214</f>
        <v>0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 t="e">
        <f t="shared" si="13"/>
        <v>#DIV/0!</v>
      </c>
      <c r="Q222" s="50" t="e">
        <f>(Q221+P222)</f>
        <v>#DIV/0!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0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 t="e">
        <f t="shared" si="13"/>
        <v>#DIV/0!</v>
      </c>
      <c r="Q223" s="50" t="e">
        <f>(Q222+P223)</f>
        <v>#DIV/0!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 t="e">
        <f t="shared" si="13"/>
        <v>#DIV/0!</v>
      </c>
      <c r="Q224" s="50" t="e">
        <f t="shared" ref="Q224:Q230" si="15">(Q223+P224)</f>
        <v>#DIV/0!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0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 t="e">
        <f t="shared" si="13"/>
        <v>#DIV/0!</v>
      </c>
      <c r="Q225" s="50" t="e">
        <f t="shared" si="15"/>
        <v>#DIV/0!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0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 t="e">
        <f t="shared" si="13"/>
        <v>#DIV/0!</v>
      </c>
      <c r="Q226" s="50" t="e">
        <f t="shared" si="15"/>
        <v>#DIV/0!</v>
      </c>
    </row>
    <row r="227" spans="1:18" ht="15" hidden="1" customHeight="1" x14ac:dyDescent="0.2">
      <c r="A227" s="47">
        <v>16</v>
      </c>
      <c r="B227" s="52" t="s">
        <v>109</v>
      </c>
      <c r="C227" s="49">
        <f>'P.N.C. x Comp. x Ramos'!C219</f>
        <v>0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 t="e">
        <f t="shared" si="13"/>
        <v>#DIV/0!</v>
      </c>
      <c r="Q227" s="50" t="e">
        <f t="shared" si="15"/>
        <v>#DIV/0!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0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 t="e">
        <f t="shared" si="13"/>
        <v>#DIV/0!</v>
      </c>
      <c r="Q228" s="50" t="e">
        <f t="shared" si="15"/>
        <v>#DIV/0!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 t="e">
        <f t="shared" si="13"/>
        <v>#DIV/0!</v>
      </c>
      <c r="Q229" s="50" t="e">
        <f t="shared" si="15"/>
        <v>#DIV/0!</v>
      </c>
    </row>
    <row r="230" spans="1:18" ht="15" hidden="1" customHeight="1" x14ac:dyDescent="0.2">
      <c r="A230" s="47">
        <v>19</v>
      </c>
      <c r="B230" s="52" t="s">
        <v>102</v>
      </c>
      <c r="C230" s="49">
        <f>'P.N.C. x Comp. x Ramos'!C222</f>
        <v>0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 t="e">
        <f t="shared" si="13"/>
        <v>#DIV/0!</v>
      </c>
      <c r="Q230" s="50" t="e">
        <f t="shared" si="15"/>
        <v>#DIV/0!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0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 t="e">
        <f t="shared" si="13"/>
        <v>#DIV/0!</v>
      </c>
      <c r="Q231" s="50" t="e">
        <f t="shared" ref="Q231:Q243" si="16">(Q230+P231)</f>
        <v>#DIV/0!</v>
      </c>
    </row>
    <row r="232" spans="1:18" ht="15" hidden="1" customHeight="1" x14ac:dyDescent="0.2">
      <c r="A232" s="47">
        <v>21</v>
      </c>
      <c r="B232" s="52" t="s">
        <v>103</v>
      </c>
      <c r="C232" s="49">
        <f>'P.N.C. x Comp. x Ramos'!C224</f>
        <v>0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 t="e">
        <f t="shared" si="13"/>
        <v>#DIV/0!</v>
      </c>
      <c r="Q232" s="50" t="e">
        <f t="shared" si="16"/>
        <v>#DIV/0!</v>
      </c>
    </row>
    <row r="233" spans="1:18" ht="15" hidden="1" customHeight="1" x14ac:dyDescent="0.2">
      <c r="A233" s="47">
        <v>22</v>
      </c>
      <c r="B233" s="51" t="s">
        <v>117</v>
      </c>
      <c r="C233" s="49">
        <f>'P.N.C. x Comp. x Ramos'!C225</f>
        <v>0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 t="e">
        <f t="shared" si="13"/>
        <v>#DIV/0!</v>
      </c>
      <c r="Q233" s="50" t="e">
        <f t="shared" si="16"/>
        <v>#DIV/0!</v>
      </c>
    </row>
    <row r="234" spans="1:18" ht="15" hidden="1" customHeight="1" x14ac:dyDescent="0.2">
      <c r="A234" s="47">
        <v>23</v>
      </c>
      <c r="B234" s="52" t="s">
        <v>108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 t="e">
        <f t="shared" si="13"/>
        <v>#DIV/0!</v>
      </c>
      <c r="Q234" s="50" t="e">
        <f t="shared" si="16"/>
        <v>#DIV/0!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0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 t="e">
        <f t="shared" si="13"/>
        <v>#DIV/0!</v>
      </c>
      <c r="Q235" s="50" t="e">
        <f t="shared" si="16"/>
        <v>#DIV/0!</v>
      </c>
    </row>
    <row r="236" spans="1:18" ht="15" hidden="1" customHeight="1" x14ac:dyDescent="0.2">
      <c r="A236" s="47">
        <v>25</v>
      </c>
      <c r="B236" s="52" t="s">
        <v>106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 t="e">
        <f t="shared" si="13"/>
        <v>#DIV/0!</v>
      </c>
      <c r="Q236" s="50" t="e">
        <f t="shared" si="16"/>
        <v>#DIV/0!</v>
      </c>
    </row>
    <row r="237" spans="1:18" ht="15" hidden="1" customHeight="1" x14ac:dyDescent="0.2">
      <c r="A237" s="47">
        <v>26</v>
      </c>
      <c r="B237" s="52" t="s">
        <v>116</v>
      </c>
      <c r="C237" s="49">
        <f>'P.N.C. x Comp. x Ramos'!C229</f>
        <v>0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 t="e">
        <f t="shared" si="13"/>
        <v>#DIV/0!</v>
      </c>
      <c r="Q237" s="50" t="e">
        <f t="shared" si="16"/>
        <v>#DIV/0!</v>
      </c>
    </row>
    <row r="238" spans="1:18" ht="15" hidden="1" customHeight="1" x14ac:dyDescent="0.2">
      <c r="A238" s="47">
        <v>27</v>
      </c>
      <c r="B238" s="52" t="s">
        <v>118</v>
      </c>
      <c r="C238" s="49">
        <f>'P.N.C. x Comp. x Ramos'!C230</f>
        <v>0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 t="e">
        <f t="shared" si="13"/>
        <v>#DIV/0!</v>
      </c>
      <c r="Q238" s="50" t="e">
        <f t="shared" si="16"/>
        <v>#DIV/0!</v>
      </c>
    </row>
    <row r="239" spans="1:18" ht="15" hidden="1" customHeight="1" x14ac:dyDescent="0.2">
      <c r="A239" s="47">
        <v>28</v>
      </c>
      <c r="B239" s="52" t="s">
        <v>121</v>
      </c>
      <c r="C239" s="49">
        <f>'P.N.C. x Comp. x Ramos'!C231</f>
        <v>0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 t="e">
        <f t="shared" si="13"/>
        <v>#DIV/0!</v>
      </c>
      <c r="Q239" s="50" t="e">
        <f t="shared" si="16"/>
        <v>#DIV/0!</v>
      </c>
      <c r="R239" s="4"/>
    </row>
    <row r="240" spans="1:18" ht="15" hidden="1" customHeight="1" x14ac:dyDescent="0.2">
      <c r="A240" s="47">
        <v>29</v>
      </c>
      <c r="B240" s="52" t="s">
        <v>99</v>
      </c>
      <c r="C240" s="49">
        <f>'P.N.C. x Comp. x Ramos'!C232</f>
        <v>0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 t="e">
        <f t="shared" si="13"/>
        <v>#DIV/0!</v>
      </c>
      <c r="Q240" s="50" t="e">
        <f t="shared" si="16"/>
        <v>#DIV/0!</v>
      </c>
    </row>
    <row r="241" spans="1:17" ht="15" hidden="1" customHeight="1" x14ac:dyDescent="0.2">
      <c r="A241" s="47">
        <v>30</v>
      </c>
      <c r="B241" s="52" t="s">
        <v>104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 t="e">
        <f t="shared" si="13"/>
        <v>#DIV/0!</v>
      </c>
      <c r="Q241" s="50" t="e">
        <f t="shared" si="16"/>
        <v>#DIV/0!</v>
      </c>
    </row>
    <row r="242" spans="1:17" ht="15" hidden="1" customHeight="1" x14ac:dyDescent="0.2">
      <c r="A242" s="47">
        <v>31</v>
      </c>
      <c r="B242" s="51" t="s">
        <v>111</v>
      </c>
      <c r="C242" s="49">
        <f>'P.N.C. x Comp. x Ramos'!C234</f>
        <v>0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 t="e">
        <f t="shared" si="13"/>
        <v>#DIV/0!</v>
      </c>
      <c r="Q242" s="50" t="e">
        <f t="shared" si="16"/>
        <v>#DIV/0!</v>
      </c>
    </row>
    <row r="243" spans="1:17" ht="15" hidden="1" customHeight="1" x14ac:dyDescent="0.2">
      <c r="A243" s="47">
        <v>32</v>
      </c>
      <c r="B243" s="52" t="s">
        <v>119</v>
      </c>
      <c r="C243" s="49">
        <f>'P.N.C. x Comp. x Ramos'!C235</f>
        <v>0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 t="e">
        <f t="shared" si="13"/>
        <v>#DIV/0!</v>
      </c>
      <c r="Q243" s="50" t="e">
        <f t="shared" si="16"/>
        <v>#DIV/0!</v>
      </c>
    </row>
    <row r="244" spans="1:17" ht="15" hidden="1" customHeight="1" x14ac:dyDescent="0.2">
      <c r="A244" s="47">
        <v>33</v>
      </c>
      <c r="B244" s="52" t="s">
        <v>120</v>
      </c>
      <c r="C244" s="49">
        <f>'P.N.C. x Comp. x Ramos'!C236</f>
        <v>0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 t="e">
        <f t="shared" si="13"/>
        <v>#DIV/0!</v>
      </c>
      <c r="Q244" s="50" t="e">
        <f t="shared" ref="Q244:Q249" si="17">(Q243+P244)</f>
        <v>#DIV/0!</v>
      </c>
    </row>
    <row r="245" spans="1:17" ht="15" hidden="1" customHeight="1" x14ac:dyDescent="0.2">
      <c r="A245" s="47">
        <v>34</v>
      </c>
      <c r="B245" s="52" t="s">
        <v>122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 t="e">
        <f t="shared" si="13"/>
        <v>#DIV/0!</v>
      </c>
      <c r="Q245" s="50" t="e">
        <f t="shared" si="17"/>
        <v>#DIV/0!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 t="e">
        <f t="shared" si="13"/>
        <v>#DIV/0!</v>
      </c>
      <c r="Q246" s="50" t="e">
        <f t="shared" si="17"/>
        <v>#DIV/0!</v>
      </c>
    </row>
    <row r="247" spans="1:17" ht="15" hidden="1" customHeight="1" x14ac:dyDescent="0.2">
      <c r="A247" s="47">
        <v>36</v>
      </c>
      <c r="B247" s="52" t="s">
        <v>107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 t="e">
        <f t="shared" si="13"/>
        <v>#DIV/0!</v>
      </c>
      <c r="Q247" s="50" t="e">
        <f t="shared" si="17"/>
        <v>#DIV/0!</v>
      </c>
    </row>
    <row r="248" spans="1:17" ht="15" hidden="1" customHeight="1" x14ac:dyDescent="0.2">
      <c r="A248" s="47">
        <v>37</v>
      </c>
      <c r="B248" s="52" t="s">
        <v>105</v>
      </c>
      <c r="C248" s="49">
        <f>'P.N.C. x Comp. x Ramos'!C240</f>
        <v>0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 t="e">
        <f t="shared" si="13"/>
        <v>#DIV/0!</v>
      </c>
      <c r="Q248" s="50" t="e">
        <f t="shared" si="17"/>
        <v>#DIV/0!</v>
      </c>
    </row>
    <row r="249" spans="1:17" ht="15" hidden="1" customHeight="1" x14ac:dyDescent="0.2">
      <c r="A249" s="47">
        <v>38</v>
      </c>
      <c r="B249" s="52" t="s">
        <v>112</v>
      </c>
      <c r="C249" s="49">
        <f>'P.N.C. x Comp. x Ramos'!C241</f>
        <v>0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 t="e">
        <f t="shared" si="13"/>
        <v>#DIV/0!</v>
      </c>
      <c r="Q249" s="50" t="e">
        <f t="shared" si="17"/>
        <v>#DIV/0!</v>
      </c>
    </row>
    <row r="250" spans="1:17" ht="18" hidden="1" customHeight="1" x14ac:dyDescent="0.2">
      <c r="A250" s="54"/>
      <c r="B250" s="55" t="s">
        <v>21</v>
      </c>
      <c r="C250" s="56">
        <f>SUM(C212:C249)</f>
        <v>0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 t="e">
        <f>SUM(P212:P249)</f>
        <v>#DIV/0!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2" t="s">
        <v>42</v>
      </c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</row>
    <row r="275" spans="1:17" hidden="1" x14ac:dyDescent="0.2">
      <c r="A275" s="183" t="s">
        <v>95</v>
      </c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</row>
    <row r="276" spans="1:17" hidden="1" x14ac:dyDescent="0.2">
      <c r="A276" s="185" t="s">
        <v>146</v>
      </c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</row>
    <row r="277" spans="1:17" hidden="1" x14ac:dyDescent="0.2">
      <c r="A277" s="183" t="s">
        <v>115</v>
      </c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0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 t="e">
        <f>(C280/C318*100)</f>
        <v>#DIV/0!</v>
      </c>
      <c r="Q280" s="50" t="e">
        <f>(P280)</f>
        <v>#DIV/0!</v>
      </c>
    </row>
    <row r="281" spans="1:17" ht="15" hidden="1" customHeight="1" x14ac:dyDescent="0.2">
      <c r="A281" s="47">
        <v>2</v>
      </c>
      <c r="B281" s="52" t="s">
        <v>86</v>
      </c>
      <c r="C281" s="49">
        <f>'P.N.C. x Comp. x Ramos'!C271</f>
        <v>0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 t="e">
        <f>(C281/C318*100)</f>
        <v>#DIV/0!</v>
      </c>
      <c r="Q281" s="50" t="e">
        <f>(Q280+P281)</f>
        <v>#DIV/0!</v>
      </c>
    </row>
    <row r="282" spans="1:17" ht="15" hidden="1" customHeight="1" x14ac:dyDescent="0.2">
      <c r="A282" s="47">
        <v>3</v>
      </c>
      <c r="B282" s="52" t="s">
        <v>101</v>
      </c>
      <c r="C282" s="49">
        <f>'P.N.C. x Comp. x Ramos'!C272</f>
        <v>0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 t="e">
        <f>(C282/C318*100)</f>
        <v>#DIV/0!</v>
      </c>
      <c r="Q282" s="50" t="e">
        <f>(Q281+P282)</f>
        <v>#DIV/0!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0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 t="e">
        <f>(C283/C318*100)</f>
        <v>#DIV/0!</v>
      </c>
      <c r="Q283" s="50" t="e">
        <f t="shared" ref="Q283:Q289" si="18">(Q282+P283)</f>
        <v>#DIV/0!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0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 t="e">
        <f>(C284/C318*100)</f>
        <v>#DIV/0!</v>
      </c>
      <c r="Q284" s="50" t="e">
        <f t="shared" si="18"/>
        <v>#DIV/0!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 t="e">
        <f>(C285/C318*100)</f>
        <v>#DIV/0!</v>
      </c>
      <c r="Q285" s="50" t="e">
        <f t="shared" si="18"/>
        <v>#DIV/0!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0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 t="e">
        <f>(C286/C318*100)</f>
        <v>#DIV/0!</v>
      </c>
      <c r="Q286" s="50" t="e">
        <f t="shared" si="18"/>
        <v>#DIV/0!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0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 t="e">
        <f>(C287/C318*100)</f>
        <v>#DIV/0!</v>
      </c>
      <c r="Q287" s="50" t="e">
        <f t="shared" si="18"/>
        <v>#DIV/0!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0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 t="e">
        <f>(C288/C318*100)</f>
        <v>#DIV/0!</v>
      </c>
      <c r="Q288" s="50" t="e">
        <f t="shared" si="18"/>
        <v>#DIV/0!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0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 t="e">
        <f>(C289/C318*100)</f>
        <v>#DIV/0!</v>
      </c>
      <c r="Q289" s="50" t="e">
        <f t="shared" si="18"/>
        <v>#DIV/0!</v>
      </c>
    </row>
    <row r="290" spans="1:17" ht="15" hidden="1" customHeight="1" x14ac:dyDescent="0.2">
      <c r="A290" s="47">
        <v>11</v>
      </c>
      <c r="B290" s="52" t="s">
        <v>100</v>
      </c>
      <c r="C290" s="49">
        <f>'P.N.C. x Comp. x Ramos'!C280</f>
        <v>0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 t="e">
        <f>(C290/C318*100)</f>
        <v>#DIV/0!</v>
      </c>
      <c r="Q290" s="50" t="e">
        <f>(Q289+P290)</f>
        <v>#DIV/0!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0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 t="e">
        <f>(C291/C318*100)</f>
        <v>#DIV/0!</v>
      </c>
      <c r="Q291" s="50" t="e">
        <f>(Q290+P291)</f>
        <v>#DIV/0!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 t="e">
        <f>(C292/C318*100)</f>
        <v>#DIV/0!</v>
      </c>
      <c r="Q292" s="50" t="e">
        <f t="shared" ref="Q292:Q311" si="19">(Q291+P292)</f>
        <v>#DIV/0!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0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 t="e">
        <f>(C293/C318*100)</f>
        <v>#DIV/0!</v>
      </c>
      <c r="Q293" s="50" t="e">
        <f t="shared" si="19"/>
        <v>#DIV/0!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0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 t="e">
        <f>(C294/C318*100)</f>
        <v>#DIV/0!</v>
      </c>
      <c r="Q294" s="50" t="e">
        <f t="shared" si="19"/>
        <v>#DIV/0!</v>
      </c>
    </row>
    <row r="295" spans="1:17" ht="15" hidden="1" customHeight="1" x14ac:dyDescent="0.2">
      <c r="A295" s="47">
        <v>16</v>
      </c>
      <c r="B295" s="52" t="s">
        <v>109</v>
      </c>
      <c r="C295" s="49">
        <f>'P.N.C. x Comp. x Ramos'!C285</f>
        <v>0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 t="e">
        <f>(C295/C318*100)</f>
        <v>#DIV/0!</v>
      </c>
      <c r="Q295" s="50" t="e">
        <f t="shared" si="19"/>
        <v>#DIV/0!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0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 t="e">
        <f>(C296/C318*100)</f>
        <v>#DIV/0!</v>
      </c>
      <c r="Q296" s="50" t="e">
        <f t="shared" si="19"/>
        <v>#DIV/0!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 t="e">
        <f>(C297/C318*100)</f>
        <v>#DIV/0!</v>
      </c>
      <c r="Q297" s="50" t="e">
        <f t="shared" si="19"/>
        <v>#DIV/0!</v>
      </c>
    </row>
    <row r="298" spans="1:17" ht="15" hidden="1" customHeight="1" x14ac:dyDescent="0.2">
      <c r="A298" s="47">
        <v>19</v>
      </c>
      <c r="B298" s="52" t="s">
        <v>102</v>
      </c>
      <c r="C298" s="49">
        <f>'P.N.C. x Comp. x Ramos'!C288</f>
        <v>0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 t="e">
        <f>(C298/C318*100)</f>
        <v>#DIV/0!</v>
      </c>
      <c r="Q298" s="50" t="e">
        <f t="shared" si="19"/>
        <v>#DIV/0!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0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 t="e">
        <f>(C299/C318*100)</f>
        <v>#DIV/0!</v>
      </c>
      <c r="Q299" s="50" t="e">
        <f t="shared" si="19"/>
        <v>#DIV/0!</v>
      </c>
    </row>
    <row r="300" spans="1:17" ht="15" hidden="1" customHeight="1" x14ac:dyDescent="0.2">
      <c r="A300" s="47">
        <v>21</v>
      </c>
      <c r="B300" s="52" t="s">
        <v>103</v>
      </c>
      <c r="C300" s="49">
        <f>'P.N.C. x Comp. x Ramos'!C290</f>
        <v>0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 t="e">
        <f>(C300/C318*100)</f>
        <v>#DIV/0!</v>
      </c>
      <c r="Q300" s="50" t="e">
        <f t="shared" si="19"/>
        <v>#DIV/0!</v>
      </c>
    </row>
    <row r="301" spans="1:17" ht="15" hidden="1" customHeight="1" x14ac:dyDescent="0.2">
      <c r="A301" s="47">
        <v>22</v>
      </c>
      <c r="B301" s="51" t="s">
        <v>117</v>
      </c>
      <c r="C301" s="49">
        <f>'P.N.C. x Comp. x Ramos'!C291</f>
        <v>0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 t="e">
        <f>(C301/C318*100)</f>
        <v>#DIV/0!</v>
      </c>
      <c r="Q301" s="50" t="e">
        <f t="shared" si="19"/>
        <v>#DIV/0!</v>
      </c>
    </row>
    <row r="302" spans="1:17" ht="15" hidden="1" customHeight="1" x14ac:dyDescent="0.2">
      <c r="A302" s="47">
        <v>23</v>
      </c>
      <c r="B302" s="52" t="s">
        <v>108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 t="e">
        <f>(C302/C318*100)</f>
        <v>#DIV/0!</v>
      </c>
      <c r="Q302" s="50" t="e">
        <f t="shared" si="19"/>
        <v>#DIV/0!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0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 t="e">
        <f>(C303/$C$318*100)</f>
        <v>#DIV/0!</v>
      </c>
      <c r="Q303" s="50" t="e">
        <f t="shared" si="19"/>
        <v>#DIV/0!</v>
      </c>
    </row>
    <row r="304" spans="1:17" ht="15" hidden="1" customHeight="1" x14ac:dyDescent="0.2">
      <c r="A304" s="47">
        <v>25</v>
      </c>
      <c r="B304" s="52" t="s">
        <v>106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 t="e">
        <f t="shared" ref="P304:P316" si="20">(C304/$C$318*100)</f>
        <v>#DIV/0!</v>
      </c>
      <c r="Q304" s="50" t="e">
        <f t="shared" si="19"/>
        <v>#DIV/0!</v>
      </c>
    </row>
    <row r="305" spans="1:18" ht="15" hidden="1" customHeight="1" x14ac:dyDescent="0.2">
      <c r="A305" s="47">
        <v>26</v>
      </c>
      <c r="B305" s="52" t="s">
        <v>116</v>
      </c>
      <c r="C305" s="49">
        <f>'P.N.C. x Comp. x Ramos'!C295</f>
        <v>0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 t="e">
        <f t="shared" si="20"/>
        <v>#DIV/0!</v>
      </c>
      <c r="Q305" s="50" t="e">
        <f t="shared" si="19"/>
        <v>#DIV/0!</v>
      </c>
    </row>
    <row r="306" spans="1:18" ht="15" hidden="1" customHeight="1" x14ac:dyDescent="0.2">
      <c r="A306" s="47">
        <v>27</v>
      </c>
      <c r="B306" s="52" t="s">
        <v>118</v>
      </c>
      <c r="C306" s="49">
        <f>'P.N.C. x Comp. x Ramos'!C296</f>
        <v>0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 t="e">
        <f t="shared" si="20"/>
        <v>#DIV/0!</v>
      </c>
      <c r="Q306" s="50" t="e">
        <f t="shared" si="19"/>
        <v>#DIV/0!</v>
      </c>
    </row>
    <row r="307" spans="1:18" ht="15" hidden="1" customHeight="1" x14ac:dyDescent="0.2">
      <c r="A307" s="47">
        <v>28</v>
      </c>
      <c r="B307" s="52" t="s">
        <v>121</v>
      </c>
      <c r="C307" s="49">
        <f>'P.N.C. x Comp. x Ramos'!C297</f>
        <v>0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 t="e">
        <f t="shared" si="20"/>
        <v>#DIV/0!</v>
      </c>
      <c r="Q307" s="50" t="e">
        <f t="shared" si="19"/>
        <v>#DIV/0!</v>
      </c>
      <c r="R307" s="4"/>
    </row>
    <row r="308" spans="1:18" ht="15" hidden="1" customHeight="1" x14ac:dyDescent="0.2">
      <c r="A308" s="47">
        <v>29</v>
      </c>
      <c r="B308" s="52" t="s">
        <v>99</v>
      </c>
      <c r="C308" s="49">
        <f>'P.N.C. x Comp. x Ramos'!C298</f>
        <v>0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 t="e">
        <f t="shared" si="20"/>
        <v>#DIV/0!</v>
      </c>
      <c r="Q308" s="50" t="e">
        <f t="shared" si="19"/>
        <v>#DIV/0!</v>
      </c>
    </row>
    <row r="309" spans="1:18" ht="15" hidden="1" customHeight="1" x14ac:dyDescent="0.2">
      <c r="A309" s="47">
        <v>30</v>
      </c>
      <c r="B309" s="52" t="s">
        <v>104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 t="e">
        <f t="shared" si="20"/>
        <v>#DIV/0!</v>
      </c>
      <c r="Q309" s="50" t="e">
        <f t="shared" si="19"/>
        <v>#DIV/0!</v>
      </c>
    </row>
    <row r="310" spans="1:18" ht="15" hidden="1" customHeight="1" x14ac:dyDescent="0.2">
      <c r="A310" s="47">
        <v>31</v>
      </c>
      <c r="B310" s="51" t="s">
        <v>111</v>
      </c>
      <c r="C310" s="49">
        <f>'P.N.C. x Comp. x Ramos'!C300</f>
        <v>0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 t="e">
        <f t="shared" si="20"/>
        <v>#DIV/0!</v>
      </c>
      <c r="Q310" s="50" t="e">
        <f t="shared" si="19"/>
        <v>#DIV/0!</v>
      </c>
    </row>
    <row r="311" spans="1:18" ht="15" hidden="1" customHeight="1" x14ac:dyDescent="0.2">
      <c r="A311" s="47">
        <v>32</v>
      </c>
      <c r="B311" s="52" t="s">
        <v>119</v>
      </c>
      <c r="C311" s="49">
        <f>'P.N.C. x Comp. x Ramos'!C301</f>
        <v>0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 t="e">
        <f t="shared" si="20"/>
        <v>#DIV/0!</v>
      </c>
      <c r="Q311" s="50" t="e">
        <f t="shared" si="19"/>
        <v>#DIV/0!</v>
      </c>
    </row>
    <row r="312" spans="1:18" ht="15" hidden="1" customHeight="1" x14ac:dyDescent="0.2">
      <c r="A312" s="47">
        <v>33</v>
      </c>
      <c r="B312" s="52" t="s">
        <v>120</v>
      </c>
      <c r="C312" s="49">
        <f>'P.N.C. x Comp. x Ramos'!C302</f>
        <v>0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 t="e">
        <f t="shared" si="20"/>
        <v>#DIV/0!</v>
      </c>
      <c r="Q312" s="50" t="e">
        <f t="shared" ref="Q312:Q317" si="21">(Q311+P312)</f>
        <v>#DIV/0!</v>
      </c>
    </row>
    <row r="313" spans="1:18" ht="15" hidden="1" customHeight="1" x14ac:dyDescent="0.2">
      <c r="A313" s="47">
        <v>34</v>
      </c>
      <c r="B313" s="52" t="s">
        <v>122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 t="e">
        <f t="shared" si="20"/>
        <v>#DIV/0!</v>
      </c>
      <c r="Q313" s="50" t="e">
        <f t="shared" si="21"/>
        <v>#DIV/0!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 t="e">
        <f t="shared" si="20"/>
        <v>#DIV/0!</v>
      </c>
      <c r="Q314" s="50" t="e">
        <f t="shared" si="21"/>
        <v>#DIV/0!</v>
      </c>
    </row>
    <row r="315" spans="1:18" ht="15" hidden="1" customHeight="1" x14ac:dyDescent="0.2">
      <c r="A315" s="47">
        <v>36</v>
      </c>
      <c r="B315" s="52" t="s">
        <v>107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 t="e">
        <f t="shared" si="20"/>
        <v>#DIV/0!</v>
      </c>
      <c r="Q315" s="50" t="e">
        <f t="shared" si="21"/>
        <v>#DIV/0!</v>
      </c>
    </row>
    <row r="316" spans="1:18" ht="15" hidden="1" customHeight="1" x14ac:dyDescent="0.2">
      <c r="A316" s="47">
        <v>37</v>
      </c>
      <c r="B316" s="52" t="s">
        <v>105</v>
      </c>
      <c r="C316" s="49">
        <f>'P.N.C. x Comp. x Ramos'!C306</f>
        <v>0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 t="e">
        <f t="shared" si="20"/>
        <v>#DIV/0!</v>
      </c>
      <c r="Q316" s="50" t="e">
        <f t="shared" si="21"/>
        <v>#DIV/0!</v>
      </c>
    </row>
    <row r="317" spans="1:18" ht="15" hidden="1" customHeight="1" x14ac:dyDescent="0.2">
      <c r="A317" s="47">
        <v>38</v>
      </c>
      <c r="B317" s="52" t="s">
        <v>112</v>
      </c>
      <c r="C317" s="49">
        <f>'P.N.C. x Comp. x Ramos'!C307</f>
        <v>0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 t="e">
        <f>(C317/$C$318*100)</f>
        <v>#DIV/0!</v>
      </c>
      <c r="Q317" s="50" t="e">
        <f t="shared" si="21"/>
        <v>#DIV/0!</v>
      </c>
    </row>
    <row r="318" spans="1:18" ht="18" hidden="1" customHeight="1" x14ac:dyDescent="0.2">
      <c r="A318" s="54"/>
      <c r="B318" s="55" t="s">
        <v>21</v>
      </c>
      <c r="C318" s="56">
        <f>SUM(C280:C317)</f>
        <v>0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 t="e">
        <f>SUM(P280:P317)</f>
        <v>#DIV/0!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2" t="s">
        <v>42</v>
      </c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</row>
    <row r="343" spans="1:17" hidden="1" x14ac:dyDescent="0.2">
      <c r="A343" s="183" t="s">
        <v>95</v>
      </c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</row>
    <row r="344" spans="1:17" hidden="1" x14ac:dyDescent="0.2">
      <c r="A344" s="185" t="s">
        <v>147</v>
      </c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</row>
    <row r="345" spans="1:17" hidden="1" x14ac:dyDescent="0.2">
      <c r="A345" s="183" t="s">
        <v>115</v>
      </c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91</v>
      </c>
      <c r="C348" s="49">
        <f>'P.N.C. x Comp. x Ramos'!C336</f>
        <v>0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 t="e">
        <f>(C348/$C$386*100)</f>
        <v>#DIV/0!</v>
      </c>
      <c r="Q348" s="50" t="e">
        <f>(P348)</f>
        <v>#DIV/0!</v>
      </c>
    </row>
    <row r="349" spans="1:17" ht="15" hidden="1" customHeight="1" x14ac:dyDescent="0.2">
      <c r="A349" s="47">
        <v>2</v>
      </c>
      <c r="B349" s="52" t="s">
        <v>86</v>
      </c>
      <c r="C349" s="49">
        <f>'P.N.C. x Comp. x Ramos'!C337</f>
        <v>0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 t="e">
        <f t="shared" ref="P349:P385" si="22">(C349/$C$386*100)</f>
        <v>#DIV/0!</v>
      </c>
      <c r="Q349" s="50" t="e">
        <f>(Q348+P349)</f>
        <v>#DIV/0!</v>
      </c>
    </row>
    <row r="350" spans="1:17" ht="15" hidden="1" customHeight="1" x14ac:dyDescent="0.2">
      <c r="A350" s="47">
        <v>3</v>
      </c>
      <c r="B350" s="52" t="s">
        <v>101</v>
      </c>
      <c r="C350" s="49">
        <f>'P.N.C. x Comp. x Ramos'!C338</f>
        <v>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 t="e">
        <f t="shared" si="22"/>
        <v>#DIV/0!</v>
      </c>
      <c r="Q350" s="50" t="e">
        <f>(Q349+P350)</f>
        <v>#DIV/0!</v>
      </c>
    </row>
    <row r="351" spans="1:17" ht="15" hidden="1" customHeight="1" x14ac:dyDescent="0.2">
      <c r="A351" s="47">
        <v>4</v>
      </c>
      <c r="B351" s="52" t="s">
        <v>97</v>
      </c>
      <c r="C351" s="49">
        <f>'P.N.C. x Comp. x Ramos'!C339</f>
        <v>0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 t="e">
        <f t="shared" si="22"/>
        <v>#DIV/0!</v>
      </c>
      <c r="Q351" s="50" t="e">
        <f t="shared" ref="Q351:Q357" si="23">(Q350+P351)</f>
        <v>#DIV/0!</v>
      </c>
    </row>
    <row r="352" spans="1:17" ht="15" hidden="1" customHeight="1" x14ac:dyDescent="0.2">
      <c r="A352" s="47">
        <v>5</v>
      </c>
      <c r="B352" s="52" t="s">
        <v>92</v>
      </c>
      <c r="C352" s="49">
        <f>'P.N.C. x Comp. x Ramos'!C340</f>
        <v>0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 t="e">
        <f t="shared" si="22"/>
        <v>#DIV/0!</v>
      </c>
      <c r="Q352" s="50" t="e">
        <f t="shared" si="23"/>
        <v>#DIV/0!</v>
      </c>
    </row>
    <row r="353" spans="1:17" ht="15" hidden="1" customHeight="1" x14ac:dyDescent="0.2">
      <c r="A353" s="47">
        <v>6</v>
      </c>
      <c r="B353" s="52" t="s">
        <v>89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 t="e">
        <f t="shared" si="22"/>
        <v>#DIV/0!</v>
      </c>
      <c r="Q353" s="50" t="e">
        <f t="shared" si="23"/>
        <v>#DIV/0!</v>
      </c>
    </row>
    <row r="354" spans="1:17" ht="15" hidden="1" customHeight="1" x14ac:dyDescent="0.2">
      <c r="A354" s="47">
        <v>7</v>
      </c>
      <c r="B354" s="52" t="s">
        <v>94</v>
      </c>
      <c r="C354" s="49">
        <f>'P.N.C. x Comp. x Ramos'!C342</f>
        <v>0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 t="e">
        <f t="shared" si="22"/>
        <v>#DIV/0!</v>
      </c>
      <c r="Q354" s="50" t="e">
        <f t="shared" si="23"/>
        <v>#DIV/0!</v>
      </c>
    </row>
    <row r="355" spans="1:17" ht="15" hidden="1" customHeight="1" x14ac:dyDescent="0.2">
      <c r="A355" s="47">
        <v>8</v>
      </c>
      <c r="B355" s="52" t="s">
        <v>90</v>
      </c>
      <c r="C355" s="49">
        <f>'P.N.C. x Comp. x Ramos'!C343</f>
        <v>0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 t="e">
        <f t="shared" si="22"/>
        <v>#DIV/0!</v>
      </c>
      <c r="Q355" s="50" t="e">
        <f t="shared" si="23"/>
        <v>#DIV/0!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0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 t="e">
        <f t="shared" si="22"/>
        <v>#DIV/0!</v>
      </c>
      <c r="Q356" s="50" t="e">
        <f t="shared" si="23"/>
        <v>#DIV/0!</v>
      </c>
    </row>
    <row r="357" spans="1:17" ht="15" hidden="1" customHeight="1" x14ac:dyDescent="0.2">
      <c r="A357" s="47">
        <v>10</v>
      </c>
      <c r="B357" s="52" t="s">
        <v>96</v>
      </c>
      <c r="C357" s="49">
        <f>'P.N.C. x Comp. x Ramos'!C345</f>
        <v>0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 t="e">
        <f t="shared" si="22"/>
        <v>#DIV/0!</v>
      </c>
      <c r="Q357" s="50" t="e">
        <f t="shared" si="23"/>
        <v>#DIV/0!</v>
      </c>
    </row>
    <row r="358" spans="1:17" ht="15" hidden="1" customHeight="1" x14ac:dyDescent="0.2">
      <c r="A358" s="47">
        <v>11</v>
      </c>
      <c r="B358" s="52" t="s">
        <v>100</v>
      </c>
      <c r="C358" s="49">
        <f>'P.N.C. x Comp. x Ramos'!C346</f>
        <v>0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 t="e">
        <f t="shared" si="22"/>
        <v>#DIV/0!</v>
      </c>
      <c r="Q358" s="50" t="e">
        <f>(Q357+P358)</f>
        <v>#DIV/0!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0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 t="e">
        <f t="shared" si="22"/>
        <v>#DIV/0!</v>
      </c>
      <c r="Q359" s="50" t="e">
        <f>(Q358+P359)</f>
        <v>#DIV/0!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 t="e">
        <f t="shared" si="22"/>
        <v>#DIV/0!</v>
      </c>
      <c r="Q360" s="50" t="e">
        <f t="shared" ref="Q360:Q379" si="24">(Q359+P360)</f>
        <v>#DIV/0!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0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 t="e">
        <f t="shared" si="22"/>
        <v>#DIV/0!</v>
      </c>
      <c r="Q361" s="50" t="e">
        <f t="shared" si="24"/>
        <v>#DIV/0!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0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 t="e">
        <f t="shared" si="22"/>
        <v>#DIV/0!</v>
      </c>
      <c r="Q362" s="50" t="e">
        <f t="shared" si="24"/>
        <v>#DIV/0!</v>
      </c>
    </row>
    <row r="363" spans="1:17" ht="15" hidden="1" customHeight="1" x14ac:dyDescent="0.2">
      <c r="A363" s="47">
        <v>16</v>
      </c>
      <c r="B363" s="52" t="s">
        <v>109</v>
      </c>
      <c r="C363" s="49">
        <f>'P.N.C. x Comp. x Ramos'!C351</f>
        <v>0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 t="e">
        <f t="shared" si="22"/>
        <v>#DIV/0!</v>
      </c>
      <c r="Q363" s="50" t="e">
        <f t="shared" si="24"/>
        <v>#DIV/0!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0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 t="e">
        <f t="shared" si="22"/>
        <v>#DIV/0!</v>
      </c>
      <c r="Q364" s="50" t="e">
        <f t="shared" si="24"/>
        <v>#DIV/0!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 t="e">
        <f t="shared" si="22"/>
        <v>#DIV/0!</v>
      </c>
      <c r="Q365" s="50" t="e">
        <f t="shared" si="24"/>
        <v>#DIV/0!</v>
      </c>
    </row>
    <row r="366" spans="1:17" ht="15" hidden="1" customHeight="1" x14ac:dyDescent="0.2">
      <c r="A366" s="47">
        <v>19</v>
      </c>
      <c r="B366" s="52" t="s">
        <v>102</v>
      </c>
      <c r="C366" s="49">
        <f>'P.N.C. x Comp. x Ramos'!C354</f>
        <v>0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 t="e">
        <f t="shared" si="22"/>
        <v>#DIV/0!</v>
      </c>
      <c r="Q366" s="50" t="e">
        <f t="shared" si="24"/>
        <v>#DIV/0!</v>
      </c>
    </row>
    <row r="367" spans="1:17" ht="15" hidden="1" customHeight="1" x14ac:dyDescent="0.2">
      <c r="A367" s="47">
        <v>20</v>
      </c>
      <c r="B367" s="52" t="s">
        <v>93</v>
      </c>
      <c r="C367" s="49">
        <f>'P.N.C. x Comp. x Ramos'!C355</f>
        <v>0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 t="e">
        <f t="shared" si="22"/>
        <v>#DIV/0!</v>
      </c>
      <c r="Q367" s="50" t="e">
        <f t="shared" si="24"/>
        <v>#DIV/0!</v>
      </c>
    </row>
    <row r="368" spans="1:17" ht="15" hidden="1" customHeight="1" x14ac:dyDescent="0.2">
      <c r="A368" s="47">
        <v>21</v>
      </c>
      <c r="B368" s="52" t="s">
        <v>103</v>
      </c>
      <c r="C368" s="49">
        <f>'P.N.C. x Comp. x Ramos'!C356</f>
        <v>0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 t="e">
        <f t="shared" si="22"/>
        <v>#DIV/0!</v>
      </c>
      <c r="Q368" s="50" t="e">
        <f t="shared" si="24"/>
        <v>#DIV/0!</v>
      </c>
    </row>
    <row r="369" spans="1:18" ht="15" hidden="1" customHeight="1" x14ac:dyDescent="0.2">
      <c r="A369" s="47">
        <v>22</v>
      </c>
      <c r="B369" s="51" t="s">
        <v>117</v>
      </c>
      <c r="C369" s="49">
        <f>'P.N.C. x Comp. x Ramos'!C357</f>
        <v>0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 t="e">
        <f t="shared" si="22"/>
        <v>#DIV/0!</v>
      </c>
      <c r="Q369" s="50" t="e">
        <f t="shared" si="24"/>
        <v>#DIV/0!</v>
      </c>
    </row>
    <row r="370" spans="1:18" ht="15" hidden="1" customHeight="1" x14ac:dyDescent="0.2">
      <c r="A370" s="47">
        <v>23</v>
      </c>
      <c r="B370" s="52" t="s">
        <v>108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 t="e">
        <f t="shared" si="22"/>
        <v>#DIV/0!</v>
      </c>
      <c r="Q370" s="50" t="e">
        <f t="shared" si="24"/>
        <v>#DIV/0!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 t="e">
        <f t="shared" si="22"/>
        <v>#DIV/0!</v>
      </c>
      <c r="Q371" s="50" t="e">
        <f t="shared" si="24"/>
        <v>#DIV/0!</v>
      </c>
    </row>
    <row r="372" spans="1:18" ht="15" hidden="1" customHeight="1" x14ac:dyDescent="0.2">
      <c r="A372" s="47">
        <v>25</v>
      </c>
      <c r="B372" s="52" t="s">
        <v>106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 t="e">
        <f t="shared" si="22"/>
        <v>#DIV/0!</v>
      </c>
      <c r="Q372" s="50" t="e">
        <f t="shared" si="24"/>
        <v>#DIV/0!</v>
      </c>
    </row>
    <row r="373" spans="1:18" ht="15" hidden="1" customHeight="1" x14ac:dyDescent="0.2">
      <c r="A373" s="47">
        <v>26</v>
      </c>
      <c r="B373" s="52" t="s">
        <v>116</v>
      </c>
      <c r="C373" s="49">
        <f>'P.N.C. x Comp. x Ramos'!C361</f>
        <v>0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 t="e">
        <f t="shared" si="22"/>
        <v>#DIV/0!</v>
      </c>
      <c r="Q373" s="50" t="e">
        <f t="shared" si="24"/>
        <v>#DIV/0!</v>
      </c>
    </row>
    <row r="374" spans="1:18" ht="15" hidden="1" customHeight="1" x14ac:dyDescent="0.2">
      <c r="A374" s="47">
        <v>27</v>
      </c>
      <c r="B374" s="52" t="s">
        <v>118</v>
      </c>
      <c r="C374" s="49">
        <f>'P.N.C. x Comp. x Ramos'!C362</f>
        <v>0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 t="e">
        <f t="shared" si="22"/>
        <v>#DIV/0!</v>
      </c>
      <c r="Q374" s="50" t="e">
        <f t="shared" si="24"/>
        <v>#DIV/0!</v>
      </c>
    </row>
    <row r="375" spans="1:18" ht="15" hidden="1" customHeight="1" x14ac:dyDescent="0.2">
      <c r="A375" s="47">
        <v>28</v>
      </c>
      <c r="B375" s="52" t="s">
        <v>121</v>
      </c>
      <c r="C375" s="49">
        <f>'P.N.C. x Comp. x Ramos'!C363</f>
        <v>0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 t="e">
        <f t="shared" si="22"/>
        <v>#DIV/0!</v>
      </c>
      <c r="Q375" s="50" t="e">
        <f t="shared" si="24"/>
        <v>#DIV/0!</v>
      </c>
      <c r="R375" s="4"/>
    </row>
    <row r="376" spans="1:18" ht="15" hidden="1" customHeight="1" x14ac:dyDescent="0.2">
      <c r="A376" s="47">
        <v>29</v>
      </c>
      <c r="B376" s="52" t="s">
        <v>99</v>
      </c>
      <c r="C376" s="49">
        <f>'P.N.C. x Comp. x Ramos'!C364</f>
        <v>0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 t="e">
        <f t="shared" si="22"/>
        <v>#DIV/0!</v>
      </c>
      <c r="Q376" s="50" t="e">
        <f t="shared" si="24"/>
        <v>#DIV/0!</v>
      </c>
    </row>
    <row r="377" spans="1:18" ht="15" hidden="1" customHeight="1" x14ac:dyDescent="0.2">
      <c r="A377" s="47">
        <v>30</v>
      </c>
      <c r="B377" s="52" t="s">
        <v>104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 t="e">
        <f t="shared" si="22"/>
        <v>#DIV/0!</v>
      </c>
      <c r="Q377" s="50" t="e">
        <f t="shared" si="24"/>
        <v>#DIV/0!</v>
      </c>
    </row>
    <row r="378" spans="1:18" ht="15" hidden="1" customHeight="1" x14ac:dyDescent="0.2">
      <c r="A378" s="47">
        <v>31</v>
      </c>
      <c r="B378" s="51" t="s">
        <v>111</v>
      </c>
      <c r="C378" s="49">
        <f>'P.N.C. x Comp. x Ramos'!C366</f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 t="e">
        <f t="shared" si="22"/>
        <v>#DIV/0!</v>
      </c>
      <c r="Q378" s="50" t="e">
        <f t="shared" si="24"/>
        <v>#DIV/0!</v>
      </c>
    </row>
    <row r="379" spans="1:18" ht="15" hidden="1" customHeight="1" x14ac:dyDescent="0.2">
      <c r="A379" s="47">
        <v>32</v>
      </c>
      <c r="B379" s="52" t="s">
        <v>119</v>
      </c>
      <c r="C379" s="49">
        <f>'P.N.C. x Comp. x Ramos'!C367</f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 t="e">
        <f t="shared" si="22"/>
        <v>#DIV/0!</v>
      </c>
      <c r="Q379" s="50" t="e">
        <f t="shared" si="24"/>
        <v>#DIV/0!</v>
      </c>
    </row>
    <row r="380" spans="1:18" ht="15" hidden="1" customHeight="1" x14ac:dyDescent="0.2">
      <c r="A380" s="47">
        <v>33</v>
      </c>
      <c r="B380" s="52" t="s">
        <v>120</v>
      </c>
      <c r="C380" s="49">
        <f>'P.N.C. x Comp. x Ramos'!C368</f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 t="e">
        <f t="shared" si="22"/>
        <v>#DIV/0!</v>
      </c>
      <c r="Q380" s="50" t="e">
        <f t="shared" ref="Q380:Q385" si="25">(Q379+P380)</f>
        <v>#DIV/0!</v>
      </c>
    </row>
    <row r="381" spans="1:18" ht="15" hidden="1" customHeight="1" x14ac:dyDescent="0.2">
      <c r="A381" s="47">
        <v>34</v>
      </c>
      <c r="B381" s="52" t="s">
        <v>122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 t="e">
        <f t="shared" si="22"/>
        <v>#DIV/0!</v>
      </c>
      <c r="Q381" s="50" t="e">
        <f t="shared" si="25"/>
        <v>#DIV/0!</v>
      </c>
    </row>
    <row r="382" spans="1:18" ht="15" hidden="1" customHeight="1" x14ac:dyDescent="0.2">
      <c r="A382" s="47">
        <v>35</v>
      </c>
      <c r="B382" s="52" t="s">
        <v>88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 t="e">
        <f t="shared" si="22"/>
        <v>#DIV/0!</v>
      </c>
      <c r="Q382" s="50" t="e">
        <f t="shared" si="25"/>
        <v>#DIV/0!</v>
      </c>
    </row>
    <row r="383" spans="1:18" ht="15" hidden="1" customHeight="1" x14ac:dyDescent="0.2">
      <c r="A383" s="47">
        <v>36</v>
      </c>
      <c r="B383" s="52" t="s">
        <v>107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 t="e">
        <f t="shared" si="22"/>
        <v>#DIV/0!</v>
      </c>
      <c r="Q383" s="50" t="e">
        <f t="shared" si="25"/>
        <v>#DIV/0!</v>
      </c>
    </row>
    <row r="384" spans="1:18" ht="15" hidden="1" customHeight="1" x14ac:dyDescent="0.2">
      <c r="A384" s="47">
        <v>37</v>
      </c>
      <c r="B384" s="52" t="s">
        <v>105</v>
      </c>
      <c r="C384" s="49">
        <f>'P.N.C. x Comp. x Ramos'!C372</f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 t="e">
        <f t="shared" si="22"/>
        <v>#DIV/0!</v>
      </c>
      <c r="Q384" s="50" t="e">
        <f t="shared" si="25"/>
        <v>#DIV/0!</v>
      </c>
    </row>
    <row r="385" spans="1:17" ht="15" hidden="1" customHeight="1" x14ac:dyDescent="0.2">
      <c r="A385" s="47">
        <v>38</v>
      </c>
      <c r="B385" s="52" t="s">
        <v>112</v>
      </c>
      <c r="C385" s="49">
        <f>'P.N.C. x Comp. x Ramos'!C373</f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 t="e">
        <f t="shared" si="22"/>
        <v>#DIV/0!</v>
      </c>
      <c r="Q385" s="50" t="e">
        <f t="shared" si="25"/>
        <v>#DIV/0!</v>
      </c>
    </row>
    <row r="386" spans="1:17" ht="17.25" hidden="1" customHeight="1" x14ac:dyDescent="0.2">
      <c r="A386" s="54"/>
      <c r="B386" s="55" t="s">
        <v>21</v>
      </c>
      <c r="C386" s="56">
        <f>SUM(C348:C385)</f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 t="e">
        <f>SUM(P348:P385)</f>
        <v>#DIV/0!</v>
      </c>
      <c r="Q386" s="93"/>
    </row>
    <row r="387" spans="1:17" hidden="1" x14ac:dyDescent="0.2">
      <c r="A387" s="81" t="s">
        <v>98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2" t="s">
        <v>42</v>
      </c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</row>
    <row r="412" spans="1:17" hidden="1" x14ac:dyDescent="0.2">
      <c r="A412" s="183" t="s">
        <v>95</v>
      </c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</row>
    <row r="413" spans="1:17" hidden="1" x14ac:dyDescent="0.2">
      <c r="A413" s="185" t="s">
        <v>148</v>
      </c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</row>
    <row r="414" spans="1:17" hidden="1" x14ac:dyDescent="0.2">
      <c r="A414" s="183" t="s">
        <v>115</v>
      </c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86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101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100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109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102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103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117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108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106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116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118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121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99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104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111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119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120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122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107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105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112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2" t="s">
        <v>42</v>
      </c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</row>
    <row r="480" spans="1:17" hidden="1" x14ac:dyDescent="0.2">
      <c r="A480" s="183" t="s">
        <v>95</v>
      </c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</row>
    <row r="481" spans="1:17" hidden="1" x14ac:dyDescent="0.2">
      <c r="A481" s="185" t="s">
        <v>149</v>
      </c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</row>
    <row r="482" spans="1:17" hidden="1" x14ac:dyDescent="0.2">
      <c r="A482" s="183" t="s">
        <v>115</v>
      </c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86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101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100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109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102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103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117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108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106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116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118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121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99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104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111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119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120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122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107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105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112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2" t="s">
        <v>42</v>
      </c>
      <c r="B547" s="182"/>
      <c r="C547" s="182"/>
      <c r="D547" s="182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</row>
    <row r="548" spans="1:17" hidden="1" x14ac:dyDescent="0.2">
      <c r="A548" s="183" t="s">
        <v>95</v>
      </c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</row>
    <row r="549" spans="1:17" hidden="1" x14ac:dyDescent="0.2">
      <c r="A549" s="185" t="s">
        <v>150</v>
      </c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</row>
    <row r="550" spans="1:17" hidden="1" x14ac:dyDescent="0.2">
      <c r="A550" s="183" t="s">
        <v>115</v>
      </c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86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101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100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109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102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103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117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108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106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116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118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121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99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104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111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119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120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122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107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105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112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2" t="s">
        <v>42</v>
      </c>
      <c r="B615" s="182"/>
      <c r="C615" s="182"/>
      <c r="D615" s="182"/>
      <c r="E615" s="182"/>
      <c r="F615" s="182"/>
      <c r="G615" s="182"/>
      <c r="H615" s="182"/>
      <c r="I615" s="182"/>
      <c r="J615" s="182"/>
      <c r="K615" s="182"/>
      <c r="L615" s="182"/>
      <c r="M615" s="182"/>
      <c r="N615" s="182"/>
      <c r="O615" s="182"/>
      <c r="P615" s="182"/>
      <c r="Q615" s="182"/>
    </row>
    <row r="616" spans="1:17" hidden="1" x14ac:dyDescent="0.2">
      <c r="A616" s="183" t="s">
        <v>95</v>
      </c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</row>
    <row r="617" spans="1:17" hidden="1" x14ac:dyDescent="0.2">
      <c r="A617" s="185" t="s">
        <v>151</v>
      </c>
      <c r="B617" s="185"/>
      <c r="C617" s="185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</row>
    <row r="618" spans="1:17" hidden="1" x14ac:dyDescent="0.2">
      <c r="A618" s="183" t="s">
        <v>115</v>
      </c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86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101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100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109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102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103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117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108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106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116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118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121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99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104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111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119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120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122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107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105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112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2" t="s">
        <v>42</v>
      </c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</row>
    <row r="684" spans="1:17" hidden="1" x14ac:dyDescent="0.2">
      <c r="A684" s="183" t="s">
        <v>95</v>
      </c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</row>
    <row r="685" spans="1:17" hidden="1" x14ac:dyDescent="0.2">
      <c r="A685" s="185" t="s">
        <v>152</v>
      </c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</row>
    <row r="686" spans="1:17" hidden="1" x14ac:dyDescent="0.2">
      <c r="A686" s="183" t="s">
        <v>115</v>
      </c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86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101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100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109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102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103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117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108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106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116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118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121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99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104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111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119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120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122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107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105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112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2" t="s">
        <v>42</v>
      </c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</row>
    <row r="753" spans="1:17" hidden="1" x14ac:dyDescent="0.2">
      <c r="A753" s="183" t="s">
        <v>95</v>
      </c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</row>
    <row r="754" spans="1:17" hidden="1" x14ac:dyDescent="0.2">
      <c r="A754" s="185" t="s">
        <v>153</v>
      </c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</row>
    <row r="755" spans="1:17" hidden="1" x14ac:dyDescent="0.2">
      <c r="A755" s="183" t="s">
        <v>115</v>
      </c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86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101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100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109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102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103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117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108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106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116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118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121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99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104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111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119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120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122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107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105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112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2" t="s">
        <v>42</v>
      </c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</row>
    <row r="821" spans="1:17" hidden="1" x14ac:dyDescent="0.2">
      <c r="A821" s="183" t="s">
        <v>95</v>
      </c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</row>
    <row r="822" spans="1:17" hidden="1" x14ac:dyDescent="0.2">
      <c r="A822" s="185" t="s">
        <v>154</v>
      </c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</row>
    <row r="823" spans="1:17" hidden="1" x14ac:dyDescent="0.2">
      <c r="A823" s="183" t="s">
        <v>115</v>
      </c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86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101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100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109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102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103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117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108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106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116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118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121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99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104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111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119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120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122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107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105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112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0629921259842521" right="0.74803149606299213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zoomScale="90" zoomScaleNormal="90" workbookViewId="0">
      <selection activeCell="B6" sqref="B6"/>
    </sheetView>
  </sheetViews>
  <sheetFormatPr defaultColWidth="11.42578125" defaultRowHeight="12.75" x14ac:dyDescent="0.2"/>
  <cols>
    <col min="1" max="1" width="41.7109375" style="30" customWidth="1"/>
    <col min="2" max="2" width="14.140625" style="30" customWidth="1"/>
    <col min="3" max="3" width="13.5703125" style="30" customWidth="1"/>
    <col min="4" max="4" width="12.140625" style="30" customWidth="1"/>
    <col min="5" max="5" width="11" style="30" customWidth="1"/>
    <col min="6" max="6" width="11" style="30" hidden="1" customWidth="1"/>
    <col min="7" max="7" width="12.85546875" style="30" customWidth="1"/>
    <col min="8" max="8" width="12.710937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.28515625" style="30" hidden="1" customWidth="1"/>
    <col min="13" max="13" width="11.28515625" style="30" customWidth="1"/>
    <col min="14" max="14" width="11.7109375" style="30" customWidth="1"/>
    <col min="15" max="15" width="10.5703125" style="30" hidden="1" customWidth="1"/>
    <col min="16" max="16" width="13.28515625" style="30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42578125" style="30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2.5703125" style="30" customWidth="1"/>
    <col min="32" max="32" width="11.5703125" style="30" customWidth="1"/>
    <col min="33" max="33" width="11.140625" style="30" hidden="1" customWidth="1"/>
    <col min="34" max="34" width="14.28515625" style="30" customWidth="1"/>
    <col min="35" max="35" width="11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1" t="s">
        <v>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</row>
    <row r="2" spans="1:36" x14ac:dyDescent="0.2">
      <c r="A2" s="192" t="s">
        <v>56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6" x14ac:dyDescent="0.2">
      <c r="A3" s="193" t="s">
        <v>162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1:36" x14ac:dyDescent="0.2">
      <c r="A4" s="192" t="s">
        <v>115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86" t="s">
        <v>33</v>
      </c>
      <c r="B7" s="190" t="s">
        <v>0</v>
      </c>
      <c r="C7" s="190"/>
      <c r="D7" s="190" t="s">
        <v>12</v>
      </c>
      <c r="E7" s="190"/>
      <c r="F7" s="108"/>
      <c r="G7" s="190" t="s">
        <v>13</v>
      </c>
      <c r="H7" s="190"/>
      <c r="I7" s="108"/>
      <c r="J7" s="190" t="s">
        <v>14</v>
      </c>
      <c r="K7" s="190"/>
      <c r="L7" s="108"/>
      <c r="M7" s="190" t="s">
        <v>15</v>
      </c>
      <c r="N7" s="190"/>
      <c r="O7" s="108"/>
      <c r="P7" s="190" t="s">
        <v>27</v>
      </c>
      <c r="Q7" s="190"/>
      <c r="R7" s="108"/>
      <c r="S7" s="190" t="s">
        <v>35</v>
      </c>
      <c r="T7" s="190"/>
      <c r="U7" s="108"/>
      <c r="V7" s="190" t="s">
        <v>16</v>
      </c>
      <c r="W7" s="190"/>
      <c r="X7" s="108"/>
      <c r="Y7" s="190" t="s">
        <v>68</v>
      </c>
      <c r="Z7" s="190"/>
      <c r="AA7" s="108"/>
      <c r="AB7" s="190" t="s">
        <v>34</v>
      </c>
      <c r="AC7" s="190"/>
      <c r="AD7" s="108"/>
      <c r="AE7" s="190" t="s">
        <v>17</v>
      </c>
      <c r="AF7" s="190"/>
      <c r="AG7" s="108"/>
      <c r="AH7" s="190" t="s">
        <v>18</v>
      </c>
      <c r="AI7" s="190"/>
      <c r="AJ7" s="74"/>
    </row>
    <row r="8" spans="1:36" ht="26.25" customHeight="1" thickTop="1" thickBot="1" x14ac:dyDescent="0.25">
      <c r="A8" s="195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1630614021.3</v>
      </c>
      <c r="C9" s="76">
        <f>(E9+H9+K9+N9+Q9+T9+W9+Z9+AC9+AF9+AI9)</f>
        <v>439260899.66999996</v>
      </c>
      <c r="D9" s="103">
        <f t="shared" ref="D9:E28" si="0">D68+D127+D186+D245+D303+D363+D420+D478+D536+D595+D654+D713</f>
        <v>8484241.0700000003</v>
      </c>
      <c r="E9" s="103">
        <f t="shared" si="0"/>
        <v>17278.940000000002</v>
      </c>
      <c r="F9" s="103">
        <f>SUM(D9:E9)</f>
        <v>8501520.0099999998</v>
      </c>
      <c r="G9" s="103">
        <f t="shared" ref="G9:H28" si="1">G68+G127+G186+G245+G303+G363+G420+G478+G536+G595+G654+G713</f>
        <v>123904349.78</v>
      </c>
      <c r="H9" s="103">
        <f t="shared" si="1"/>
        <v>239925964.81</v>
      </c>
      <c r="I9" s="103">
        <f>SUM(G9:H9)</f>
        <v>363830314.59000003</v>
      </c>
      <c r="J9" s="103">
        <f t="shared" ref="J9:K28" si="2">J68+J127+J186+J245+J303+J363+J420+J478+J536+J595+J654+J713</f>
        <v>4486.25</v>
      </c>
      <c r="K9" s="103">
        <f t="shared" si="2"/>
        <v>160062027.28</v>
      </c>
      <c r="L9" s="103">
        <f>SUM(J9:K9)</f>
        <v>160066513.53</v>
      </c>
      <c r="M9" s="103">
        <f t="shared" ref="M9:N28" si="3">M68+M127+M186+M245+M303+M363+M420+M478+M536+M595+M654+M713</f>
        <v>38168247.280000001</v>
      </c>
      <c r="N9" s="103">
        <f t="shared" si="3"/>
        <v>52.5</v>
      </c>
      <c r="O9" s="103">
        <f>SUM(M9:N9)</f>
        <v>38168299.780000001</v>
      </c>
      <c r="P9" s="103">
        <f t="shared" ref="P9:Q28" si="4">P68+P127+P186+P245+P303+P363+P420+P478+P536+P595+P654+P713</f>
        <v>924910013</v>
      </c>
      <c r="Q9" s="103">
        <f t="shared" si="4"/>
        <v>20172203.98</v>
      </c>
      <c r="R9" s="103">
        <f>SUM(P9:Q9)</f>
        <v>945082216.98000002</v>
      </c>
      <c r="S9" s="103">
        <f t="shared" ref="S9:T28" si="5">S68+S127+S186+S245+S303+S363+S420+S478+S536+S595+S654+S713</f>
        <v>3852689.5900000003</v>
      </c>
      <c r="T9" s="103">
        <f t="shared" si="5"/>
        <v>0</v>
      </c>
      <c r="U9" s="103">
        <f>SUM(S9:T9)</f>
        <v>3852689.5900000003</v>
      </c>
      <c r="V9" s="103">
        <f t="shared" ref="V9:W28" si="6">V68+V127+V186+V245+V303+V363+V420+V478+V536+V595+V654+V713</f>
        <v>24345298.240000002</v>
      </c>
      <c r="W9" s="103">
        <f t="shared" si="6"/>
        <v>119017.65</v>
      </c>
      <c r="X9" s="103">
        <f>SUM(V9:W9)</f>
        <v>24464315.890000001</v>
      </c>
      <c r="Y9" s="103">
        <f t="shared" ref="Y9:Z28" si="7">Y68+Y127+Y186+Y245+Y303+Y363+Y420+Y478+Y536+Y595+Y654+Y713</f>
        <v>354046670.30000001</v>
      </c>
      <c r="Z9" s="103">
        <f t="shared" si="7"/>
        <v>2725407.1900000004</v>
      </c>
      <c r="AA9" s="103">
        <f>SUM(Y9:Z9)</f>
        <v>356772077.49000001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23031531.850000001</v>
      </c>
      <c r="AF9" s="103">
        <f t="shared" si="9"/>
        <v>5306934.0599999996</v>
      </c>
      <c r="AG9" s="103">
        <f>SUM(AE9:AF9)</f>
        <v>28338465.91</v>
      </c>
      <c r="AH9" s="103">
        <f t="shared" ref="AH9:AI28" si="10">AH68+AH127+AH186+AH245+AH303+AH363+AH420+AH478+AH536+AH595+AH654+AH713</f>
        <v>129866493.94</v>
      </c>
      <c r="AI9" s="103">
        <f t="shared" si="10"/>
        <v>10932013.26</v>
      </c>
      <c r="AJ9" s="109">
        <f>SUM(AH9:AI9)</f>
        <v>140798507.19999999</v>
      </c>
    </row>
    <row r="10" spans="1:36" ht="15.95" customHeight="1" thickTop="1" thickBot="1" x14ac:dyDescent="0.25">
      <c r="A10" s="52" t="s">
        <v>158</v>
      </c>
      <c r="B10" s="76">
        <f t="shared" ref="B10:B46" si="11">(D10+G10+J10+M10+P10+S10+V10+Y10+AB10+AE10+AH10)</f>
        <v>1023928767.49</v>
      </c>
      <c r="C10" s="76">
        <f t="shared" ref="C10:C46" si="12">(E10+H10+K10+N10+Q10+T10+W10+Z10+AC10+AF10+AI10)</f>
        <v>144135421.21000004</v>
      </c>
      <c r="D10" s="103">
        <f t="shared" si="0"/>
        <v>6166542.5600000005</v>
      </c>
      <c r="E10" s="103">
        <f t="shared" si="0"/>
        <v>-195.19999999999982</v>
      </c>
      <c r="F10" s="103">
        <f t="shared" ref="F10:F46" si="13">SUM(D10:E10)</f>
        <v>6166347.3600000003</v>
      </c>
      <c r="G10" s="103">
        <f t="shared" si="1"/>
        <v>84193442.420000002</v>
      </c>
      <c r="H10" s="103">
        <f t="shared" si="1"/>
        <v>115169864.95</v>
      </c>
      <c r="I10" s="103">
        <f t="shared" ref="I10:I46" si="14">SUM(G10:H10)</f>
        <v>199363307.37</v>
      </c>
      <c r="J10" s="103">
        <f t="shared" si="2"/>
        <v>0</v>
      </c>
      <c r="K10" s="103">
        <f t="shared" si="2"/>
        <v>13452276.640000001</v>
      </c>
      <c r="L10" s="103">
        <f t="shared" ref="L10:L46" si="15">SUM(J10:K10)</f>
        <v>13452276.640000001</v>
      </c>
      <c r="M10" s="103">
        <f t="shared" si="3"/>
        <v>4533538.5999999996</v>
      </c>
      <c r="N10" s="103">
        <f t="shared" si="3"/>
        <v>1025189.3</v>
      </c>
      <c r="O10" s="103">
        <f t="shared" ref="O10:O46" si="16">SUM(M10:N10)</f>
        <v>5558727.8999999994</v>
      </c>
      <c r="P10" s="103">
        <f t="shared" si="4"/>
        <v>293777069.20999998</v>
      </c>
      <c r="Q10" s="103">
        <f t="shared" si="4"/>
        <v>11394667.170000002</v>
      </c>
      <c r="R10" s="103">
        <f t="shared" ref="R10:R46" si="17">SUM(P10:Q10)</f>
        <v>305171736.38</v>
      </c>
      <c r="S10" s="103">
        <f t="shared" si="5"/>
        <v>119629888.08</v>
      </c>
      <c r="T10" s="103">
        <f t="shared" si="5"/>
        <v>0</v>
      </c>
      <c r="U10" s="103">
        <f t="shared" ref="U10:U46" si="18">SUM(S10:T10)</f>
        <v>119629888.08</v>
      </c>
      <c r="V10" s="103">
        <f t="shared" si="6"/>
        <v>9039421.9000000004</v>
      </c>
      <c r="W10" s="103">
        <f t="shared" si="6"/>
        <v>139237.46</v>
      </c>
      <c r="X10" s="103">
        <f t="shared" ref="X10:X46" si="19">SUM(V10:W10)</f>
        <v>9178659.3600000013</v>
      </c>
      <c r="Y10" s="103">
        <f t="shared" si="7"/>
        <v>449915676.20000005</v>
      </c>
      <c r="Z10" s="103">
        <f t="shared" si="7"/>
        <v>1008668.59</v>
      </c>
      <c r="AA10" s="103">
        <f t="shared" ref="AA10:AA46" si="20">SUM(Y10:Z10)</f>
        <v>450924344.79000002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10569604.83</v>
      </c>
      <c r="AF10" s="103">
        <f t="shared" si="9"/>
        <v>0</v>
      </c>
      <c r="AG10" s="103">
        <f t="shared" ref="AG10:AG46" si="22">SUM(AE10:AF10)</f>
        <v>10569604.83</v>
      </c>
      <c r="AH10" s="103">
        <f t="shared" si="10"/>
        <v>46103583.689999998</v>
      </c>
      <c r="AI10" s="103">
        <f t="shared" si="10"/>
        <v>1945712.2999999998</v>
      </c>
      <c r="AJ10" s="109">
        <f t="shared" ref="AJ10:AJ46" si="23">SUM(AH10:AI10)</f>
        <v>48049295.989999995</v>
      </c>
    </row>
    <row r="11" spans="1:36" ht="15.95" customHeight="1" thickTop="1" thickBot="1" x14ac:dyDescent="0.25">
      <c r="A11" s="52" t="s">
        <v>101</v>
      </c>
      <c r="B11" s="76">
        <f t="shared" si="11"/>
        <v>724415435.13999987</v>
      </c>
      <c r="C11" s="76">
        <f t="shared" si="12"/>
        <v>230313069.95000002</v>
      </c>
      <c r="D11" s="103">
        <f t="shared" si="0"/>
        <v>6316686.4700000007</v>
      </c>
      <c r="E11" s="103">
        <f t="shared" si="0"/>
        <v>0</v>
      </c>
      <c r="F11" s="103">
        <f t="shared" si="13"/>
        <v>6316686.4700000007</v>
      </c>
      <c r="G11" s="103">
        <f t="shared" si="1"/>
        <v>126704725.86</v>
      </c>
      <c r="H11" s="103">
        <f t="shared" si="1"/>
        <v>134690076.34999999</v>
      </c>
      <c r="I11" s="103">
        <f t="shared" si="14"/>
        <v>261394802.20999998</v>
      </c>
      <c r="J11" s="103">
        <f t="shared" si="2"/>
        <v>0</v>
      </c>
      <c r="K11" s="103">
        <f t="shared" si="2"/>
        <v>48204140.899999999</v>
      </c>
      <c r="L11" s="103">
        <f t="shared" si="15"/>
        <v>48204140.899999999</v>
      </c>
      <c r="M11" s="103">
        <f t="shared" si="3"/>
        <v>21939158.619999997</v>
      </c>
      <c r="N11" s="103">
        <f t="shared" si="3"/>
        <v>4553192.21</v>
      </c>
      <c r="O11" s="103">
        <f t="shared" si="16"/>
        <v>26492350.829999998</v>
      </c>
      <c r="P11" s="103">
        <f t="shared" si="4"/>
        <v>180387929.82999998</v>
      </c>
      <c r="Q11" s="103">
        <f t="shared" si="4"/>
        <v>42191425.240000002</v>
      </c>
      <c r="R11" s="103">
        <f t="shared" si="17"/>
        <v>222579355.06999999</v>
      </c>
      <c r="S11" s="103">
        <f t="shared" si="5"/>
        <v>1959820.35</v>
      </c>
      <c r="T11" s="103">
        <f t="shared" si="5"/>
        <v>0</v>
      </c>
      <c r="U11" s="103">
        <f t="shared" si="18"/>
        <v>1959820.35</v>
      </c>
      <c r="V11" s="103">
        <f t="shared" si="6"/>
        <v>6904386.1400000006</v>
      </c>
      <c r="W11" s="103">
        <f t="shared" si="6"/>
        <v>0</v>
      </c>
      <c r="X11" s="103">
        <f t="shared" si="19"/>
        <v>6904386.1400000006</v>
      </c>
      <c r="Y11" s="103">
        <f t="shared" si="7"/>
        <v>331803285.34999996</v>
      </c>
      <c r="Z11" s="103">
        <f t="shared" si="7"/>
        <v>674089.6</v>
      </c>
      <c r="AA11" s="103">
        <f t="shared" si="20"/>
        <v>332477374.94999999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14998618.469999999</v>
      </c>
      <c r="AF11" s="103">
        <f t="shared" si="9"/>
        <v>145.66</v>
      </c>
      <c r="AG11" s="103">
        <f t="shared" si="22"/>
        <v>14998764.129999999</v>
      </c>
      <c r="AH11" s="103">
        <f t="shared" si="10"/>
        <v>33400824.050000004</v>
      </c>
      <c r="AI11" s="103">
        <f t="shared" si="10"/>
        <v>-0.01</v>
      </c>
      <c r="AJ11" s="109">
        <f t="shared" si="23"/>
        <v>33400824.040000003</v>
      </c>
    </row>
    <row r="12" spans="1:36" ht="15.95" customHeight="1" thickTop="1" thickBot="1" x14ac:dyDescent="0.25">
      <c r="A12" s="52" t="s">
        <v>97</v>
      </c>
      <c r="B12" s="76">
        <f t="shared" si="11"/>
        <v>570011472.14999998</v>
      </c>
      <c r="C12" s="76">
        <f t="shared" si="12"/>
        <v>42310665.609999992</v>
      </c>
      <c r="D12" s="103">
        <f t="shared" si="0"/>
        <v>1966872.69</v>
      </c>
      <c r="E12" s="103">
        <f t="shared" si="0"/>
        <v>34927.980000000003</v>
      </c>
      <c r="F12" s="103">
        <f t="shared" si="13"/>
        <v>2001800.67</v>
      </c>
      <c r="G12" s="103">
        <f t="shared" si="1"/>
        <v>22990810.719999999</v>
      </c>
      <c r="H12" s="103">
        <f t="shared" si="1"/>
        <v>206123.76</v>
      </c>
      <c r="I12" s="103">
        <f t="shared" si="14"/>
        <v>23196934.48</v>
      </c>
      <c r="J12" s="103">
        <f t="shared" si="2"/>
        <v>54076.57</v>
      </c>
      <c r="K12" s="103">
        <f t="shared" si="2"/>
        <v>22140302.140000001</v>
      </c>
      <c r="L12" s="103">
        <f t="shared" si="15"/>
        <v>22194378.710000001</v>
      </c>
      <c r="M12" s="103">
        <f t="shared" si="3"/>
        <v>6770757.8100000005</v>
      </c>
      <c r="N12" s="103">
        <f t="shared" si="3"/>
        <v>623682</v>
      </c>
      <c r="O12" s="103">
        <f t="shared" si="16"/>
        <v>7394439.8100000005</v>
      </c>
      <c r="P12" s="103">
        <f t="shared" si="4"/>
        <v>206579280.16</v>
      </c>
      <c r="Q12" s="103">
        <f t="shared" si="4"/>
        <v>9864416.6699999999</v>
      </c>
      <c r="R12" s="103">
        <f t="shared" si="17"/>
        <v>216443696.82999998</v>
      </c>
      <c r="S12" s="103">
        <f t="shared" si="5"/>
        <v>13651583.050000001</v>
      </c>
      <c r="T12" s="103">
        <f t="shared" si="5"/>
        <v>0</v>
      </c>
      <c r="U12" s="103">
        <f t="shared" si="18"/>
        <v>13651583.050000001</v>
      </c>
      <c r="V12" s="103">
        <f t="shared" si="6"/>
        <v>14234778.48</v>
      </c>
      <c r="W12" s="103">
        <f t="shared" si="6"/>
        <v>695634.86</v>
      </c>
      <c r="X12" s="103">
        <f t="shared" si="19"/>
        <v>14930413.34</v>
      </c>
      <c r="Y12" s="103">
        <f t="shared" si="7"/>
        <v>195077351.41000003</v>
      </c>
      <c r="Z12" s="103">
        <f t="shared" si="7"/>
        <v>7196170.8300000001</v>
      </c>
      <c r="AA12" s="103">
        <f t="shared" si="20"/>
        <v>202273522.24000004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15981688.1</v>
      </c>
      <c r="AF12" s="103">
        <f t="shared" si="9"/>
        <v>312167.93</v>
      </c>
      <c r="AG12" s="103">
        <f t="shared" si="22"/>
        <v>16293856.029999999</v>
      </c>
      <c r="AH12" s="103">
        <f t="shared" si="10"/>
        <v>92704273.159999996</v>
      </c>
      <c r="AI12" s="103">
        <f t="shared" si="10"/>
        <v>1237239.44</v>
      </c>
      <c r="AJ12" s="109">
        <f t="shared" si="23"/>
        <v>93941512.599999994</v>
      </c>
    </row>
    <row r="13" spans="1:36" ht="15.95" customHeight="1" thickTop="1" thickBot="1" x14ac:dyDescent="0.25">
      <c r="A13" s="52" t="s">
        <v>92</v>
      </c>
      <c r="B13" s="76">
        <f t="shared" si="11"/>
        <v>542383545.22000003</v>
      </c>
      <c r="C13" s="76">
        <f t="shared" si="12"/>
        <v>72224444.159999996</v>
      </c>
      <c r="D13" s="103">
        <f t="shared" si="0"/>
        <v>340872.74</v>
      </c>
      <c r="E13" s="103">
        <f t="shared" si="0"/>
        <v>0</v>
      </c>
      <c r="F13" s="103">
        <f t="shared" si="13"/>
        <v>340872.74</v>
      </c>
      <c r="G13" s="103">
        <f t="shared" si="1"/>
        <v>38252695.340000004</v>
      </c>
      <c r="H13" s="103">
        <f t="shared" si="1"/>
        <v>1752</v>
      </c>
      <c r="I13" s="103">
        <f t="shared" si="14"/>
        <v>38254447.340000004</v>
      </c>
      <c r="J13" s="103">
        <f t="shared" si="2"/>
        <v>388898.63</v>
      </c>
      <c r="K13" s="103">
        <f t="shared" si="2"/>
        <v>71842084.75</v>
      </c>
      <c r="L13" s="103">
        <f t="shared" si="15"/>
        <v>72230983.379999995</v>
      </c>
      <c r="M13" s="103">
        <f t="shared" si="3"/>
        <v>3645712.3</v>
      </c>
      <c r="N13" s="103">
        <f t="shared" si="3"/>
        <v>0</v>
      </c>
      <c r="O13" s="103">
        <f t="shared" si="16"/>
        <v>3645712.3</v>
      </c>
      <c r="P13" s="103">
        <f t="shared" si="4"/>
        <v>198294928.04000002</v>
      </c>
      <c r="Q13" s="103">
        <f t="shared" si="4"/>
        <v>5675.75</v>
      </c>
      <c r="R13" s="103">
        <f t="shared" si="17"/>
        <v>198300603.79000002</v>
      </c>
      <c r="S13" s="103">
        <f t="shared" si="5"/>
        <v>4661166.0299999993</v>
      </c>
      <c r="T13" s="103">
        <f t="shared" si="5"/>
        <v>0</v>
      </c>
      <c r="U13" s="103">
        <f t="shared" si="18"/>
        <v>4661166.0299999993</v>
      </c>
      <c r="V13" s="103">
        <f t="shared" si="6"/>
        <v>16215402.23</v>
      </c>
      <c r="W13" s="103">
        <f t="shared" si="6"/>
        <v>321071.32999999996</v>
      </c>
      <c r="X13" s="103">
        <f t="shared" si="19"/>
        <v>16536473.560000001</v>
      </c>
      <c r="Y13" s="103">
        <f t="shared" si="7"/>
        <v>220991810.81</v>
      </c>
      <c r="Z13" s="103">
        <f t="shared" si="7"/>
        <v>53858.38</v>
      </c>
      <c r="AA13" s="103">
        <f t="shared" si="20"/>
        <v>221045669.19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19265560.259999998</v>
      </c>
      <c r="AF13" s="103">
        <f t="shared" si="9"/>
        <v>0</v>
      </c>
      <c r="AG13" s="103">
        <f t="shared" si="22"/>
        <v>19265560.259999998</v>
      </c>
      <c r="AH13" s="103">
        <f t="shared" si="10"/>
        <v>40326498.840000004</v>
      </c>
      <c r="AI13" s="103">
        <f t="shared" si="10"/>
        <v>1.95</v>
      </c>
      <c r="AJ13" s="109">
        <f t="shared" si="23"/>
        <v>40326500.790000007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174177594.82000002</v>
      </c>
      <c r="C15" s="76">
        <f t="shared" si="12"/>
        <v>132140.49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396018.95</v>
      </c>
      <c r="H15" s="103">
        <f t="shared" si="1"/>
        <v>0</v>
      </c>
      <c r="I15" s="103">
        <f t="shared" si="14"/>
        <v>396018.95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15315.69</v>
      </c>
      <c r="N15" s="103">
        <f t="shared" si="3"/>
        <v>0</v>
      </c>
      <c r="O15" s="103">
        <f t="shared" si="16"/>
        <v>15315.69</v>
      </c>
      <c r="P15" s="103">
        <f t="shared" si="4"/>
        <v>16695603.439999999</v>
      </c>
      <c r="Q15" s="103">
        <f t="shared" si="4"/>
        <v>16650.900000000001</v>
      </c>
      <c r="R15" s="103">
        <f t="shared" si="17"/>
        <v>16712254.34</v>
      </c>
      <c r="S15" s="103">
        <f t="shared" si="5"/>
        <v>634021.41999999993</v>
      </c>
      <c r="T15" s="103">
        <f t="shared" si="5"/>
        <v>0</v>
      </c>
      <c r="U15" s="103">
        <f t="shared" si="18"/>
        <v>634021.41999999993</v>
      </c>
      <c r="V15" s="103">
        <f t="shared" si="6"/>
        <v>913771.67999999993</v>
      </c>
      <c r="W15" s="103">
        <f t="shared" si="6"/>
        <v>241.92</v>
      </c>
      <c r="X15" s="103">
        <f t="shared" si="19"/>
        <v>914013.6</v>
      </c>
      <c r="Y15" s="103">
        <f t="shared" si="7"/>
        <v>142867461.18000001</v>
      </c>
      <c r="Z15" s="103">
        <f t="shared" si="7"/>
        <v>92970.11</v>
      </c>
      <c r="AA15" s="103">
        <f t="shared" si="20"/>
        <v>142960431.29000002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6551731.8700000001</v>
      </c>
      <c r="AF15" s="103">
        <f t="shared" si="9"/>
        <v>11955.33</v>
      </c>
      <c r="AG15" s="103">
        <f t="shared" si="22"/>
        <v>6563687.2000000002</v>
      </c>
      <c r="AH15" s="103">
        <f t="shared" si="10"/>
        <v>6103670.5899999999</v>
      </c>
      <c r="AI15" s="103">
        <f t="shared" si="10"/>
        <v>10322.230000000001</v>
      </c>
      <c r="AJ15" s="109">
        <f t="shared" si="23"/>
        <v>6113992.8200000003</v>
      </c>
    </row>
    <row r="16" spans="1:36" ht="15.95" customHeight="1" thickTop="1" thickBot="1" x14ac:dyDescent="0.25">
      <c r="A16" s="52" t="s">
        <v>90</v>
      </c>
      <c r="B16" s="76">
        <f t="shared" si="11"/>
        <v>70971165.359999999</v>
      </c>
      <c r="C16" s="76">
        <f t="shared" si="12"/>
        <v>164748022.88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39247604.25</v>
      </c>
      <c r="H16" s="103">
        <f t="shared" si="1"/>
        <v>164748022.88</v>
      </c>
      <c r="I16" s="103">
        <f t="shared" si="14"/>
        <v>203995627.13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1931620.69</v>
      </c>
      <c r="N16" s="103">
        <f t="shared" si="3"/>
        <v>0</v>
      </c>
      <c r="O16" s="103">
        <f t="shared" si="16"/>
        <v>1931620.69</v>
      </c>
      <c r="P16" s="103">
        <f t="shared" si="4"/>
        <v>21654416.119999997</v>
      </c>
      <c r="Q16" s="103">
        <f t="shared" si="4"/>
        <v>0</v>
      </c>
      <c r="R16" s="103">
        <f t="shared" si="17"/>
        <v>21654416.119999997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8137524.2999999998</v>
      </c>
      <c r="AI16" s="103">
        <f t="shared" si="10"/>
        <v>0</v>
      </c>
      <c r="AJ16" s="109">
        <f t="shared" si="23"/>
        <v>8137524.2999999998</v>
      </c>
    </row>
    <row r="17" spans="1:36" ht="15.95" customHeight="1" thickTop="1" thickBot="1" x14ac:dyDescent="0.25">
      <c r="A17" s="52" t="s">
        <v>78</v>
      </c>
      <c r="B17" s="76">
        <f t="shared" si="11"/>
        <v>152568993.91</v>
      </c>
      <c r="C17" s="76">
        <f t="shared" si="12"/>
        <v>72955.12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222116.34</v>
      </c>
      <c r="H17" s="103">
        <f t="shared" si="1"/>
        <v>0</v>
      </c>
      <c r="I17" s="103">
        <f t="shared" si="14"/>
        <v>222116.34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5201.33</v>
      </c>
      <c r="N17" s="103">
        <f t="shared" si="3"/>
        <v>0</v>
      </c>
      <c r="O17" s="103">
        <f t="shared" si="16"/>
        <v>5201.33</v>
      </c>
      <c r="P17" s="103">
        <f t="shared" si="4"/>
        <v>393422.1</v>
      </c>
      <c r="Q17" s="103">
        <f t="shared" si="4"/>
        <v>0</v>
      </c>
      <c r="R17" s="103">
        <f t="shared" si="17"/>
        <v>393422.1</v>
      </c>
      <c r="S17" s="103">
        <f t="shared" si="5"/>
        <v>38761.72</v>
      </c>
      <c r="T17" s="103">
        <f t="shared" si="5"/>
        <v>0</v>
      </c>
      <c r="U17" s="103">
        <f t="shared" si="18"/>
        <v>38761.72</v>
      </c>
      <c r="V17" s="103">
        <f t="shared" si="6"/>
        <v>2190249.71</v>
      </c>
      <c r="W17" s="103">
        <f t="shared" si="6"/>
        <v>0</v>
      </c>
      <c r="X17" s="103">
        <f t="shared" si="19"/>
        <v>2190249.71</v>
      </c>
      <c r="Y17" s="103">
        <f t="shared" si="7"/>
        <v>147957535.37</v>
      </c>
      <c r="Z17" s="103">
        <f t="shared" si="7"/>
        <v>72955.12</v>
      </c>
      <c r="AA17" s="103">
        <f t="shared" si="20"/>
        <v>148030490.49000001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1656871.72</v>
      </c>
      <c r="AF17" s="103">
        <f t="shared" si="9"/>
        <v>0</v>
      </c>
      <c r="AG17" s="103">
        <f t="shared" si="22"/>
        <v>1656871.72</v>
      </c>
      <c r="AH17" s="103">
        <f t="shared" si="10"/>
        <v>104835.62</v>
      </c>
      <c r="AI17" s="103">
        <f t="shared" si="10"/>
        <v>0</v>
      </c>
      <c r="AJ17" s="109">
        <f t="shared" si="23"/>
        <v>104835.62</v>
      </c>
    </row>
    <row r="18" spans="1:36" ht="15.95" customHeight="1" thickTop="1" thickBot="1" x14ac:dyDescent="0.25">
      <c r="A18" s="52" t="s">
        <v>96</v>
      </c>
      <c r="B18" s="76">
        <f t="shared" si="11"/>
        <v>9693002.0500000007</v>
      </c>
      <c r="C18" s="76">
        <f t="shared" si="12"/>
        <v>344920554.70999998</v>
      </c>
      <c r="D18" s="103">
        <f t="shared" si="0"/>
        <v>5943046.0200000005</v>
      </c>
      <c r="E18" s="103">
        <f t="shared" si="0"/>
        <v>0</v>
      </c>
      <c r="F18" s="103">
        <f t="shared" si="13"/>
        <v>5943046.0200000005</v>
      </c>
      <c r="G18" s="103">
        <f t="shared" si="1"/>
        <v>3749956.03</v>
      </c>
      <c r="H18" s="103">
        <f t="shared" si="1"/>
        <v>312697.06</v>
      </c>
      <c r="I18" s="103">
        <f t="shared" si="14"/>
        <v>4062653.09</v>
      </c>
      <c r="J18" s="103">
        <f t="shared" si="2"/>
        <v>0</v>
      </c>
      <c r="K18" s="103">
        <f t="shared" si="2"/>
        <v>344607857.64999998</v>
      </c>
      <c r="L18" s="103">
        <f t="shared" si="15"/>
        <v>344607857.64999998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100</v>
      </c>
      <c r="B19" s="76">
        <f t="shared" si="11"/>
        <v>19768727.700000003</v>
      </c>
      <c r="C19" s="76">
        <f t="shared" si="12"/>
        <v>0</v>
      </c>
      <c r="D19" s="103">
        <f t="shared" si="0"/>
        <v>84793.03</v>
      </c>
      <c r="E19" s="103">
        <f t="shared" si="0"/>
        <v>0</v>
      </c>
      <c r="F19" s="103">
        <f t="shared" si="13"/>
        <v>84793.03</v>
      </c>
      <c r="G19" s="103">
        <f t="shared" si="1"/>
        <v>80486.62</v>
      </c>
      <c r="H19" s="103">
        <f t="shared" si="1"/>
        <v>0</v>
      </c>
      <c r="I19" s="103">
        <f t="shared" si="14"/>
        <v>80486.62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131259.82</v>
      </c>
      <c r="N19" s="103">
        <f t="shared" si="3"/>
        <v>0</v>
      </c>
      <c r="O19" s="103">
        <f t="shared" si="16"/>
        <v>131259.82</v>
      </c>
      <c r="P19" s="103">
        <f t="shared" si="4"/>
        <v>7255192.0899999999</v>
      </c>
      <c r="Q19" s="103">
        <f t="shared" si="4"/>
        <v>0</v>
      </c>
      <c r="R19" s="103">
        <f t="shared" si="17"/>
        <v>7255192.0899999999</v>
      </c>
      <c r="S19" s="103">
        <f t="shared" si="5"/>
        <v>547752.37</v>
      </c>
      <c r="T19" s="103">
        <f t="shared" si="5"/>
        <v>0</v>
      </c>
      <c r="U19" s="103">
        <f t="shared" si="18"/>
        <v>547752.37</v>
      </c>
      <c r="V19" s="103">
        <f t="shared" si="6"/>
        <v>114494.88</v>
      </c>
      <c r="W19" s="103">
        <f t="shared" si="6"/>
        <v>0</v>
      </c>
      <c r="X19" s="103">
        <f t="shared" si="19"/>
        <v>114494.88</v>
      </c>
      <c r="Y19" s="103">
        <f t="shared" si="7"/>
        <v>9771835.4700000007</v>
      </c>
      <c r="Z19" s="103">
        <f t="shared" si="7"/>
        <v>0</v>
      </c>
      <c r="AA19" s="103">
        <f t="shared" si="20"/>
        <v>9771835.4700000007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567089.14</v>
      </c>
      <c r="AF19" s="103">
        <f t="shared" si="9"/>
        <v>0</v>
      </c>
      <c r="AG19" s="103">
        <f t="shared" si="22"/>
        <v>567089.14</v>
      </c>
      <c r="AH19" s="103">
        <f t="shared" si="10"/>
        <v>1215824.28</v>
      </c>
      <c r="AI19" s="103">
        <f t="shared" si="10"/>
        <v>0</v>
      </c>
      <c r="AJ19" s="109">
        <f t="shared" si="23"/>
        <v>1215824.28</v>
      </c>
    </row>
    <row r="20" spans="1:36" ht="15.95" customHeight="1" thickTop="1" thickBot="1" x14ac:dyDescent="0.25">
      <c r="A20" s="52" t="s">
        <v>83</v>
      </c>
      <c r="B20" s="76">
        <f t="shared" si="11"/>
        <v>45025636.840000004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7659.44</v>
      </c>
      <c r="Q20" s="103">
        <f t="shared" si="4"/>
        <v>0</v>
      </c>
      <c r="R20" s="103">
        <f t="shared" si="17"/>
        <v>7659.44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44982822.230000004</v>
      </c>
      <c r="Z20" s="103">
        <f t="shared" si="7"/>
        <v>0</v>
      </c>
      <c r="AA20" s="103">
        <f t="shared" si="20"/>
        <v>44982822.230000004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35155.17</v>
      </c>
      <c r="AF20" s="103">
        <f t="shared" si="9"/>
        <v>0</v>
      </c>
      <c r="AG20" s="103">
        <f t="shared" si="22"/>
        <v>35155.17</v>
      </c>
      <c r="AH20" s="103">
        <f t="shared" si="10"/>
        <v>0</v>
      </c>
      <c r="AI20" s="103">
        <f t="shared" si="10"/>
        <v>0</v>
      </c>
      <c r="AJ20" s="109">
        <f t="shared" si="23"/>
        <v>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51560186.320000008</v>
      </c>
      <c r="C22" s="76">
        <f t="shared" si="12"/>
        <v>2935402.6399999997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20103681.690000001</v>
      </c>
      <c r="H22" s="103">
        <f t="shared" si="1"/>
        <v>1929084.38</v>
      </c>
      <c r="I22" s="103">
        <f t="shared" si="14"/>
        <v>22032766.07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4656756.54</v>
      </c>
      <c r="Q22" s="103">
        <f t="shared" si="4"/>
        <v>547426.23</v>
      </c>
      <c r="R22" s="103">
        <f t="shared" si="17"/>
        <v>5204182.7699999996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34178.57</v>
      </c>
      <c r="W22" s="103">
        <f t="shared" si="6"/>
        <v>0</v>
      </c>
      <c r="X22" s="103">
        <f t="shared" si="19"/>
        <v>34178.57</v>
      </c>
      <c r="Y22" s="103">
        <f t="shared" si="7"/>
        <v>25908016.399999999</v>
      </c>
      <c r="Z22" s="103">
        <f t="shared" si="7"/>
        <v>357001.73</v>
      </c>
      <c r="AA22" s="103">
        <f t="shared" si="20"/>
        <v>26265018.129999999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205963.74</v>
      </c>
      <c r="AF22" s="103">
        <f t="shared" si="9"/>
        <v>73950.009999999995</v>
      </c>
      <c r="AG22" s="103">
        <f t="shared" si="22"/>
        <v>279913.75</v>
      </c>
      <c r="AH22" s="103">
        <f t="shared" si="10"/>
        <v>629189.38</v>
      </c>
      <c r="AI22" s="103">
        <f t="shared" si="10"/>
        <v>27940.29</v>
      </c>
      <c r="AJ22" s="109">
        <f t="shared" si="23"/>
        <v>657129.67000000004</v>
      </c>
    </row>
    <row r="23" spans="1:36" ht="15.95" customHeight="1" thickTop="1" thickBot="1" x14ac:dyDescent="0.25">
      <c r="A23" s="52" t="s">
        <v>80</v>
      </c>
      <c r="B23" s="76">
        <f t="shared" si="11"/>
        <v>57702071.740000002</v>
      </c>
      <c r="C23" s="76">
        <f t="shared" si="12"/>
        <v>1563313.0899999999</v>
      </c>
      <c r="D23" s="103">
        <f t="shared" si="0"/>
        <v>2629.2999999999997</v>
      </c>
      <c r="E23" s="103">
        <f t="shared" si="0"/>
        <v>0</v>
      </c>
      <c r="F23" s="103">
        <f t="shared" si="13"/>
        <v>2629.2999999999997</v>
      </c>
      <c r="G23" s="103">
        <f t="shared" si="1"/>
        <v>3217736.4299999997</v>
      </c>
      <c r="H23" s="103">
        <f t="shared" si="1"/>
        <v>807004.87</v>
      </c>
      <c r="I23" s="103">
        <f t="shared" si="14"/>
        <v>4024741.3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7820429.2199999997</v>
      </c>
      <c r="Q23" s="103">
        <f t="shared" si="4"/>
        <v>756308.22</v>
      </c>
      <c r="R23" s="103">
        <f t="shared" si="17"/>
        <v>8576737.4399999995</v>
      </c>
      <c r="S23" s="103">
        <f t="shared" si="5"/>
        <v>143959.70000000001</v>
      </c>
      <c r="T23" s="103">
        <f t="shared" si="5"/>
        <v>0</v>
      </c>
      <c r="U23" s="103">
        <f t="shared" si="18"/>
        <v>143959.70000000001</v>
      </c>
      <c r="V23" s="103">
        <f t="shared" si="6"/>
        <v>5625</v>
      </c>
      <c r="W23" s="103">
        <f t="shared" si="6"/>
        <v>0</v>
      </c>
      <c r="X23" s="103">
        <f t="shared" si="19"/>
        <v>5625</v>
      </c>
      <c r="Y23" s="103">
        <f t="shared" si="7"/>
        <v>35177918.230000004</v>
      </c>
      <c r="Z23" s="103">
        <f t="shared" si="7"/>
        <v>0</v>
      </c>
      <c r="AA23" s="103">
        <f t="shared" si="20"/>
        <v>35177918.230000004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4741741.01</v>
      </c>
      <c r="AF23" s="103">
        <f t="shared" si="9"/>
        <v>0</v>
      </c>
      <c r="AG23" s="103">
        <f t="shared" si="22"/>
        <v>4741741.01</v>
      </c>
      <c r="AH23" s="103">
        <f t="shared" si="10"/>
        <v>6592032.8499999996</v>
      </c>
      <c r="AI23" s="103">
        <f t="shared" si="10"/>
        <v>0</v>
      </c>
      <c r="AJ23" s="109">
        <f t="shared" si="23"/>
        <v>6592032.8499999996</v>
      </c>
    </row>
    <row r="24" spans="1:36" ht="15.95" customHeight="1" thickTop="1" thickBot="1" x14ac:dyDescent="0.25">
      <c r="A24" s="52" t="s">
        <v>109</v>
      </c>
      <c r="B24" s="76">
        <f t="shared" si="11"/>
        <v>85897072.799999982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39911.22</v>
      </c>
      <c r="H24" s="103">
        <f t="shared" si="1"/>
        <v>0</v>
      </c>
      <c r="I24" s="103">
        <f t="shared" si="14"/>
        <v>39911.22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475879.99</v>
      </c>
      <c r="Q24" s="103">
        <f t="shared" si="4"/>
        <v>0</v>
      </c>
      <c r="R24" s="103">
        <f t="shared" si="17"/>
        <v>475879.99</v>
      </c>
      <c r="S24" s="103">
        <f t="shared" si="5"/>
        <v>6156.9</v>
      </c>
      <c r="T24" s="103">
        <f t="shared" si="5"/>
        <v>0</v>
      </c>
      <c r="U24" s="103">
        <f t="shared" si="18"/>
        <v>6156.9</v>
      </c>
      <c r="V24" s="103">
        <f t="shared" si="6"/>
        <v>658099.40999999992</v>
      </c>
      <c r="W24" s="103">
        <f t="shared" si="6"/>
        <v>0</v>
      </c>
      <c r="X24" s="103">
        <f t="shared" si="19"/>
        <v>658099.40999999992</v>
      </c>
      <c r="Y24" s="103">
        <f t="shared" si="7"/>
        <v>77336634.25999999</v>
      </c>
      <c r="Z24" s="103">
        <f t="shared" si="7"/>
        <v>0</v>
      </c>
      <c r="AA24" s="103">
        <f t="shared" si="20"/>
        <v>77336634.25999999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6955720.1099999994</v>
      </c>
      <c r="AF24" s="103">
        <f t="shared" si="9"/>
        <v>0</v>
      </c>
      <c r="AG24" s="103">
        <f t="shared" si="22"/>
        <v>6955720.1099999994</v>
      </c>
      <c r="AH24" s="103">
        <f t="shared" si="10"/>
        <v>424670.91</v>
      </c>
      <c r="AI24" s="103">
        <f t="shared" si="10"/>
        <v>0</v>
      </c>
      <c r="AJ24" s="109">
        <f t="shared" si="23"/>
        <v>424670.91</v>
      </c>
    </row>
    <row r="25" spans="1:36" ht="15.95" customHeight="1" thickTop="1" thickBot="1" x14ac:dyDescent="0.25">
      <c r="A25" s="52" t="s">
        <v>79</v>
      </c>
      <c r="B25" s="76">
        <f t="shared" si="11"/>
        <v>70854123.949999988</v>
      </c>
      <c r="C25" s="76">
        <f t="shared" si="12"/>
        <v>139273411.19000003</v>
      </c>
      <c r="D25" s="103">
        <f t="shared" si="0"/>
        <v>226570.31</v>
      </c>
      <c r="E25" s="103">
        <f t="shared" si="0"/>
        <v>0</v>
      </c>
      <c r="F25" s="103">
        <f t="shared" si="13"/>
        <v>226570.31</v>
      </c>
      <c r="G25" s="103">
        <f t="shared" si="1"/>
        <v>779104.69</v>
      </c>
      <c r="H25" s="103">
        <f t="shared" si="1"/>
        <v>137475182.02000001</v>
      </c>
      <c r="I25" s="103">
        <f t="shared" si="14"/>
        <v>138254286.71000001</v>
      </c>
      <c r="J25" s="103">
        <f t="shared" si="2"/>
        <v>0</v>
      </c>
      <c r="K25" s="103">
        <f t="shared" si="2"/>
        <v>26978.41</v>
      </c>
      <c r="L25" s="103">
        <f t="shared" si="15"/>
        <v>26978.41</v>
      </c>
      <c r="M25" s="103">
        <f t="shared" si="3"/>
        <v>31916.809999999998</v>
      </c>
      <c r="N25" s="103">
        <f t="shared" si="3"/>
        <v>317240.8</v>
      </c>
      <c r="O25" s="103">
        <f t="shared" si="16"/>
        <v>349157.61</v>
      </c>
      <c r="P25" s="103">
        <f t="shared" si="4"/>
        <v>9250485.9499999993</v>
      </c>
      <c r="Q25" s="103">
        <f t="shared" si="4"/>
        <v>0</v>
      </c>
      <c r="R25" s="103">
        <f t="shared" si="17"/>
        <v>9250485.9499999993</v>
      </c>
      <c r="S25" s="103">
        <f t="shared" si="5"/>
        <v>4178001.31</v>
      </c>
      <c r="T25" s="103">
        <f t="shared" si="5"/>
        <v>367618.06</v>
      </c>
      <c r="U25" s="103">
        <f t="shared" si="18"/>
        <v>4545619.37</v>
      </c>
      <c r="V25" s="103">
        <f t="shared" si="6"/>
        <v>633309.84</v>
      </c>
      <c r="W25" s="103">
        <f t="shared" si="6"/>
        <v>0</v>
      </c>
      <c r="X25" s="103">
        <f t="shared" si="19"/>
        <v>633309.84</v>
      </c>
      <c r="Y25" s="103">
        <f t="shared" si="7"/>
        <v>41141053.519999996</v>
      </c>
      <c r="Z25" s="103">
        <f t="shared" si="7"/>
        <v>139186.09</v>
      </c>
      <c r="AA25" s="103">
        <f t="shared" si="20"/>
        <v>41280239.609999999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5428186.8100000005</v>
      </c>
      <c r="AF25" s="103">
        <f t="shared" si="9"/>
        <v>929964.3</v>
      </c>
      <c r="AG25" s="103">
        <f t="shared" si="22"/>
        <v>6358151.1100000003</v>
      </c>
      <c r="AH25" s="103">
        <f t="shared" si="10"/>
        <v>9185494.7100000009</v>
      </c>
      <c r="AI25" s="103">
        <f t="shared" si="10"/>
        <v>17241.509999999998</v>
      </c>
      <c r="AJ25" s="109">
        <f t="shared" si="23"/>
        <v>9202736.2200000007</v>
      </c>
    </row>
    <row r="26" spans="1:36" ht="15.95" customHeight="1" thickTop="1" thickBot="1" x14ac:dyDescent="0.25">
      <c r="A26" s="52" t="s">
        <v>84</v>
      </c>
      <c r="B26" s="76">
        <f t="shared" si="11"/>
        <v>14456592.049999999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10821437.039999999</v>
      </c>
      <c r="Z26" s="103">
        <f t="shared" si="7"/>
        <v>0</v>
      </c>
      <c r="AA26" s="103">
        <f t="shared" si="20"/>
        <v>10821437.039999999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102</v>
      </c>
      <c r="B27" s="76">
        <f t="shared" si="11"/>
        <v>972235.79</v>
      </c>
      <c r="C27" s="76">
        <f t="shared" si="12"/>
        <v>38902849.799999997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972235.79</v>
      </c>
      <c r="H27" s="103">
        <f t="shared" si="1"/>
        <v>0</v>
      </c>
      <c r="I27" s="103">
        <f t="shared" si="14"/>
        <v>972235.79</v>
      </c>
      <c r="J27" s="103">
        <f t="shared" si="2"/>
        <v>0</v>
      </c>
      <c r="K27" s="103">
        <f t="shared" si="2"/>
        <v>38902849.799999997</v>
      </c>
      <c r="L27" s="103">
        <f t="shared" si="15"/>
        <v>38902849.799999997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12782739.090000002</v>
      </c>
      <c r="C28" s="76">
        <f t="shared" si="12"/>
        <v>0</v>
      </c>
      <c r="D28" s="103">
        <f t="shared" si="0"/>
        <v>650771.46</v>
      </c>
      <c r="E28" s="103">
        <f t="shared" si="0"/>
        <v>0</v>
      </c>
      <c r="F28" s="103">
        <f t="shared" si="13"/>
        <v>650771.46</v>
      </c>
      <c r="G28" s="103">
        <f t="shared" si="1"/>
        <v>335912.5</v>
      </c>
      <c r="H28" s="103">
        <f t="shared" si="1"/>
        <v>0</v>
      </c>
      <c r="I28" s="103">
        <f t="shared" si="14"/>
        <v>335912.5</v>
      </c>
      <c r="J28" s="103">
        <f t="shared" si="2"/>
        <v>0</v>
      </c>
      <c r="K28" s="103">
        <f t="shared" si="2"/>
        <v>0</v>
      </c>
      <c r="L28" s="103">
        <f t="shared" si="15"/>
        <v>0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10383672.530000001</v>
      </c>
      <c r="Z28" s="103">
        <f t="shared" si="7"/>
        <v>0</v>
      </c>
      <c r="AA28" s="103">
        <f t="shared" si="20"/>
        <v>10383672.530000001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1169592.03</v>
      </c>
      <c r="AF28" s="103">
        <f t="shared" si="9"/>
        <v>0</v>
      </c>
      <c r="AG28" s="103">
        <f t="shared" si="22"/>
        <v>1169592.03</v>
      </c>
      <c r="AH28" s="103">
        <f t="shared" si="10"/>
        <v>242790.57</v>
      </c>
      <c r="AI28" s="103">
        <f t="shared" si="10"/>
        <v>0</v>
      </c>
      <c r="AJ28" s="109">
        <f t="shared" si="23"/>
        <v>242790.57</v>
      </c>
    </row>
    <row r="29" spans="1:36" ht="15.95" customHeight="1" thickTop="1" thickBot="1" x14ac:dyDescent="0.25">
      <c r="A29" s="52" t="s">
        <v>103</v>
      </c>
      <c r="B29" s="76">
        <f t="shared" si="11"/>
        <v>73302012.790000007</v>
      </c>
      <c r="C29" s="76">
        <f t="shared" si="12"/>
        <v>0</v>
      </c>
      <c r="D29" s="103">
        <f t="shared" ref="D29:E46" si="24">D88+D147+D206+D265+D323+D383+D440+D498+D556+D615+D674+D733</f>
        <v>4220107.7700000005</v>
      </c>
      <c r="E29" s="103">
        <f t="shared" si="24"/>
        <v>0</v>
      </c>
      <c r="F29" s="103">
        <f t="shared" si="13"/>
        <v>4220107.7700000005</v>
      </c>
      <c r="G29" s="103">
        <f t="shared" ref="G29:H46" si="25">G88+G147+G206+G265+G323+G383+G440+G498+G556+G615+G674+G733</f>
        <v>20398.89</v>
      </c>
      <c r="H29" s="103">
        <f t="shared" si="25"/>
        <v>0</v>
      </c>
      <c r="I29" s="103">
        <f t="shared" si="14"/>
        <v>20398.89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7478.98</v>
      </c>
      <c r="N29" s="103">
        <f t="shared" si="27"/>
        <v>0</v>
      </c>
      <c r="O29" s="103">
        <f t="shared" si="16"/>
        <v>7478.98</v>
      </c>
      <c r="P29" s="103">
        <f t="shared" ref="P29:Q46" si="28">P88+P147+P206+P265+P323+P383+P440+P498+P556+P615+P674+P733</f>
        <v>3569147.0300000003</v>
      </c>
      <c r="Q29" s="103">
        <f t="shared" si="28"/>
        <v>0</v>
      </c>
      <c r="R29" s="103">
        <f t="shared" si="17"/>
        <v>3569147.0300000003</v>
      </c>
      <c r="S29" s="103">
        <f t="shared" ref="S29:T46" si="29">S88+S147+S206+S265+S323+S383+S440+S498+S556+S615+S674+S733</f>
        <v>15000</v>
      </c>
      <c r="T29" s="103">
        <f t="shared" si="29"/>
        <v>0</v>
      </c>
      <c r="U29" s="103">
        <f t="shared" si="18"/>
        <v>15000</v>
      </c>
      <c r="V29" s="103">
        <f t="shared" ref="V29:W46" si="30">V88+V147+V206+V265+V323+V383+V440+V498+V556+V615+V674+V733</f>
        <v>77598.53</v>
      </c>
      <c r="W29" s="103">
        <f t="shared" si="30"/>
        <v>0</v>
      </c>
      <c r="X29" s="103">
        <f t="shared" si="19"/>
        <v>77598.53</v>
      </c>
      <c r="Y29" s="103">
        <f t="shared" ref="Y29:Z46" si="31">Y88+Y147+Y206+Y265+Y323+Y383+Y440+Y498+Y556+Y615+Y674+Y733</f>
        <v>48193618.119999997</v>
      </c>
      <c r="Z29" s="103">
        <f t="shared" si="31"/>
        <v>0</v>
      </c>
      <c r="AA29" s="103">
        <f t="shared" si="20"/>
        <v>48193618.119999997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15148166.380000001</v>
      </c>
      <c r="AF29" s="103">
        <f t="shared" si="33"/>
        <v>0</v>
      </c>
      <c r="AG29" s="103">
        <f t="shared" si="22"/>
        <v>15148166.380000001</v>
      </c>
      <c r="AH29" s="103">
        <f t="shared" ref="AH29:AI46" si="34">AH88+AH147+AH206+AH265+AH323+AH383+AH440+AH498+AH556+AH615+AH674+AH733</f>
        <v>2050497.0899999999</v>
      </c>
      <c r="AI29" s="103">
        <f t="shared" si="34"/>
        <v>0</v>
      </c>
      <c r="AJ29" s="109">
        <f t="shared" si="23"/>
        <v>2050497.0899999999</v>
      </c>
    </row>
    <row r="30" spans="1:36" ht="15.95" customHeight="1" thickTop="1" thickBot="1" x14ac:dyDescent="0.25">
      <c r="A30" s="51" t="s">
        <v>117</v>
      </c>
      <c r="B30" s="76">
        <f t="shared" si="11"/>
        <v>104518375.88</v>
      </c>
      <c r="C30" s="76">
        <f t="shared" si="12"/>
        <v>757364.59000000008</v>
      </c>
      <c r="D30" s="103">
        <f t="shared" si="24"/>
        <v>42117.869999999995</v>
      </c>
      <c r="E30" s="103">
        <f t="shared" si="24"/>
        <v>0</v>
      </c>
      <c r="F30" s="103">
        <f t="shared" si="13"/>
        <v>42117.869999999995</v>
      </c>
      <c r="G30" s="103">
        <f t="shared" si="25"/>
        <v>216419.68</v>
      </c>
      <c r="H30" s="103">
        <f t="shared" si="25"/>
        <v>0</v>
      </c>
      <c r="I30" s="103">
        <f t="shared" si="14"/>
        <v>216419.68</v>
      </c>
      <c r="J30" s="103">
        <f t="shared" si="26"/>
        <v>0</v>
      </c>
      <c r="K30" s="103">
        <f t="shared" si="26"/>
        <v>757364.59000000008</v>
      </c>
      <c r="L30" s="103">
        <f t="shared" si="15"/>
        <v>757364.59000000008</v>
      </c>
      <c r="M30" s="103">
        <f t="shared" si="27"/>
        <v>44962.509999999995</v>
      </c>
      <c r="N30" s="103">
        <f t="shared" si="27"/>
        <v>0</v>
      </c>
      <c r="O30" s="103">
        <f t="shared" si="16"/>
        <v>44962.509999999995</v>
      </c>
      <c r="P30" s="103">
        <f t="shared" si="28"/>
        <v>1300630.44</v>
      </c>
      <c r="Q30" s="103">
        <f t="shared" si="28"/>
        <v>0</v>
      </c>
      <c r="R30" s="103">
        <f t="shared" si="17"/>
        <v>1300630.44</v>
      </c>
      <c r="S30" s="103">
        <f t="shared" si="29"/>
        <v>274266.69</v>
      </c>
      <c r="T30" s="103">
        <f t="shared" si="29"/>
        <v>0</v>
      </c>
      <c r="U30" s="103">
        <f t="shared" si="18"/>
        <v>274266.69</v>
      </c>
      <c r="V30" s="103">
        <f t="shared" si="30"/>
        <v>68965.069999999992</v>
      </c>
      <c r="W30" s="103">
        <f t="shared" si="30"/>
        <v>0</v>
      </c>
      <c r="X30" s="103">
        <f t="shared" si="19"/>
        <v>68965.069999999992</v>
      </c>
      <c r="Y30" s="103">
        <f t="shared" si="31"/>
        <v>101915860.78</v>
      </c>
      <c r="Z30" s="103">
        <f t="shared" si="31"/>
        <v>0</v>
      </c>
      <c r="AA30" s="103">
        <f t="shared" si="20"/>
        <v>101915860.78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27109.769999999997</v>
      </c>
      <c r="AF30" s="103">
        <f t="shared" si="33"/>
        <v>0</v>
      </c>
      <c r="AG30" s="103">
        <f t="shared" si="22"/>
        <v>27109.769999999997</v>
      </c>
      <c r="AH30" s="103">
        <f t="shared" si="34"/>
        <v>628043.07000000007</v>
      </c>
      <c r="AI30" s="103">
        <f t="shared" si="34"/>
        <v>0</v>
      </c>
      <c r="AJ30" s="109">
        <f t="shared" si="23"/>
        <v>628043.07000000007</v>
      </c>
    </row>
    <row r="31" spans="1:36" ht="15.95" customHeight="1" thickTop="1" thickBot="1" x14ac:dyDescent="0.25">
      <c r="A31" s="52" t="s">
        <v>108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11323310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11323310</v>
      </c>
      <c r="Z32" s="103">
        <f t="shared" si="31"/>
        <v>0</v>
      </c>
      <c r="AA32" s="103">
        <f t="shared" si="20"/>
        <v>11323310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106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116</v>
      </c>
      <c r="B34" s="76">
        <f t="shared" si="11"/>
        <v>79890525.570000008</v>
      </c>
      <c r="C34" s="76">
        <f t="shared" si="12"/>
        <v>1130289.69</v>
      </c>
      <c r="D34" s="103">
        <f t="shared" si="24"/>
        <v>122179.85</v>
      </c>
      <c r="E34" s="103">
        <f t="shared" si="24"/>
        <v>0</v>
      </c>
      <c r="F34" s="103">
        <f t="shared" si="13"/>
        <v>122179.85</v>
      </c>
      <c r="G34" s="103">
        <f t="shared" si="25"/>
        <v>1875474.4100000001</v>
      </c>
      <c r="H34" s="103">
        <f t="shared" si="25"/>
        <v>0</v>
      </c>
      <c r="I34" s="103">
        <f t="shared" si="14"/>
        <v>1875474.4100000001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1307556.8999999999</v>
      </c>
      <c r="N34" s="103">
        <f t="shared" si="27"/>
        <v>0</v>
      </c>
      <c r="O34" s="103">
        <f t="shared" si="16"/>
        <v>1307556.8999999999</v>
      </c>
      <c r="P34" s="103">
        <f t="shared" si="28"/>
        <v>24211778.370000001</v>
      </c>
      <c r="Q34" s="103">
        <f t="shared" si="28"/>
        <v>995177.12</v>
      </c>
      <c r="R34" s="103">
        <f t="shared" si="17"/>
        <v>25206955.490000002</v>
      </c>
      <c r="S34" s="103">
        <f t="shared" si="29"/>
        <v>84774.98</v>
      </c>
      <c r="T34" s="103">
        <f t="shared" si="29"/>
        <v>0</v>
      </c>
      <c r="U34" s="103">
        <f t="shared" si="18"/>
        <v>84774.98</v>
      </c>
      <c r="V34" s="103">
        <f t="shared" si="30"/>
        <v>1064999.8900000001</v>
      </c>
      <c r="W34" s="103">
        <f t="shared" si="30"/>
        <v>44267.49</v>
      </c>
      <c r="X34" s="103">
        <f t="shared" si="19"/>
        <v>1109267.3800000001</v>
      </c>
      <c r="Y34" s="103">
        <f t="shared" si="31"/>
        <v>45563908.149999999</v>
      </c>
      <c r="Z34" s="103">
        <f t="shared" si="31"/>
        <v>983.88</v>
      </c>
      <c r="AA34" s="103">
        <f t="shared" si="20"/>
        <v>45564892.030000001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1920240.54</v>
      </c>
      <c r="AF34" s="103">
        <f t="shared" si="33"/>
        <v>54164.72</v>
      </c>
      <c r="AG34" s="103">
        <f t="shared" si="22"/>
        <v>1974405.26</v>
      </c>
      <c r="AH34" s="103">
        <f t="shared" si="34"/>
        <v>3739612.48</v>
      </c>
      <c r="AI34" s="103">
        <f t="shared" si="34"/>
        <v>35696.479999999996</v>
      </c>
      <c r="AJ34" s="109">
        <f t="shared" si="23"/>
        <v>3775308.96</v>
      </c>
    </row>
    <row r="35" spans="1:36" ht="15.95" customHeight="1" thickTop="1" thickBot="1" x14ac:dyDescent="0.25">
      <c r="A35" s="52" t="s">
        <v>118</v>
      </c>
      <c r="B35" s="76">
        <f t="shared" si="11"/>
        <v>39543384.57</v>
      </c>
      <c r="C35" s="76">
        <f t="shared" si="12"/>
        <v>1249324995.99</v>
      </c>
      <c r="D35" s="103">
        <f t="shared" si="24"/>
        <v>6150140.5299999993</v>
      </c>
      <c r="E35" s="103">
        <f t="shared" si="24"/>
        <v>0</v>
      </c>
      <c r="F35" s="103">
        <f t="shared" si="13"/>
        <v>6150140.5299999993</v>
      </c>
      <c r="G35" s="103">
        <f t="shared" si="25"/>
        <v>29563715.460000001</v>
      </c>
      <c r="H35" s="103">
        <f t="shared" si="25"/>
        <v>11951708.26</v>
      </c>
      <c r="I35" s="103">
        <f t="shared" si="14"/>
        <v>41515423.719999999</v>
      </c>
      <c r="J35" s="103">
        <f t="shared" si="26"/>
        <v>0</v>
      </c>
      <c r="K35" s="103">
        <f t="shared" si="26"/>
        <v>1237373287.73</v>
      </c>
      <c r="L35" s="103">
        <f t="shared" si="15"/>
        <v>1237373287.73</v>
      </c>
      <c r="M35" s="103">
        <f t="shared" si="27"/>
        <v>3829528.58</v>
      </c>
      <c r="N35" s="103">
        <f t="shared" si="27"/>
        <v>0</v>
      </c>
      <c r="O35" s="103">
        <f t="shared" si="16"/>
        <v>3829528.58</v>
      </c>
      <c r="P35" s="103">
        <f t="shared" si="28"/>
        <v>0</v>
      </c>
      <c r="Q35" s="103">
        <f t="shared" si="28"/>
        <v>0</v>
      </c>
      <c r="R35" s="103">
        <f t="shared" si="17"/>
        <v>0</v>
      </c>
      <c r="S35" s="103">
        <f t="shared" si="29"/>
        <v>0</v>
      </c>
      <c r="T35" s="103">
        <f t="shared" si="29"/>
        <v>0</v>
      </c>
      <c r="U35" s="103">
        <f t="shared" si="18"/>
        <v>0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0</v>
      </c>
      <c r="Z35" s="103">
        <f t="shared" si="31"/>
        <v>0</v>
      </c>
      <c r="AA35" s="103">
        <f t="shared" si="20"/>
        <v>0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0</v>
      </c>
      <c r="AF35" s="103">
        <f t="shared" si="33"/>
        <v>0</v>
      </c>
      <c r="AG35" s="103">
        <f t="shared" si="22"/>
        <v>0</v>
      </c>
      <c r="AH35" s="103">
        <f t="shared" si="34"/>
        <v>0</v>
      </c>
      <c r="AI35" s="103">
        <f t="shared" si="34"/>
        <v>0</v>
      </c>
      <c r="AJ35" s="109">
        <f t="shared" si="23"/>
        <v>0</v>
      </c>
    </row>
    <row r="36" spans="1:36" ht="15.95" customHeight="1" thickTop="1" thickBot="1" x14ac:dyDescent="0.25">
      <c r="A36" s="52" t="s">
        <v>121</v>
      </c>
      <c r="B36" s="76">
        <f t="shared" si="11"/>
        <v>23739361.520000003</v>
      </c>
      <c r="C36" s="76">
        <f t="shared" si="12"/>
        <v>41784.800000000003</v>
      </c>
      <c r="D36" s="103">
        <f t="shared" si="24"/>
        <v>0</v>
      </c>
      <c r="E36" s="103">
        <f t="shared" si="24"/>
        <v>0</v>
      </c>
      <c r="F36" s="103">
        <f t="shared" si="13"/>
        <v>0</v>
      </c>
      <c r="G36" s="103">
        <f t="shared" si="25"/>
        <v>153117.01999999999</v>
      </c>
      <c r="H36" s="103">
        <f t="shared" si="25"/>
        <v>0</v>
      </c>
      <c r="I36" s="103">
        <f t="shared" si="14"/>
        <v>153117.01999999999</v>
      </c>
      <c r="J36" s="103">
        <f t="shared" si="26"/>
        <v>0</v>
      </c>
      <c r="K36" s="103">
        <f t="shared" si="26"/>
        <v>0</v>
      </c>
      <c r="L36" s="103">
        <f t="shared" si="15"/>
        <v>0</v>
      </c>
      <c r="M36" s="103">
        <f t="shared" si="27"/>
        <v>91361</v>
      </c>
      <c r="N36" s="103">
        <f t="shared" si="27"/>
        <v>0</v>
      </c>
      <c r="O36" s="103">
        <f t="shared" si="16"/>
        <v>91361</v>
      </c>
      <c r="P36" s="103">
        <f t="shared" si="28"/>
        <v>2296799.91</v>
      </c>
      <c r="Q36" s="103">
        <f t="shared" si="28"/>
        <v>0</v>
      </c>
      <c r="R36" s="103">
        <f t="shared" si="17"/>
        <v>2296799.91</v>
      </c>
      <c r="S36" s="103">
        <f t="shared" si="29"/>
        <v>0</v>
      </c>
      <c r="T36" s="103">
        <f t="shared" si="29"/>
        <v>0</v>
      </c>
      <c r="U36" s="103">
        <f t="shared" si="18"/>
        <v>0</v>
      </c>
      <c r="V36" s="103">
        <f t="shared" si="30"/>
        <v>644630.89</v>
      </c>
      <c r="W36" s="103">
        <f t="shared" si="30"/>
        <v>0</v>
      </c>
      <c r="X36" s="103">
        <f t="shared" si="19"/>
        <v>644630.89</v>
      </c>
      <c r="Y36" s="103">
        <f t="shared" si="31"/>
        <v>17307598.920000002</v>
      </c>
      <c r="Z36" s="103">
        <f t="shared" si="31"/>
        <v>41484.800000000003</v>
      </c>
      <c r="AA36" s="103">
        <f t="shared" si="20"/>
        <v>17349083.720000003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931761.35000000009</v>
      </c>
      <c r="AF36" s="103">
        <f t="shared" si="33"/>
        <v>0</v>
      </c>
      <c r="AG36" s="103">
        <f t="shared" si="22"/>
        <v>931761.35000000009</v>
      </c>
      <c r="AH36" s="103">
        <f t="shared" si="34"/>
        <v>2314092.4299999997</v>
      </c>
      <c r="AI36" s="103">
        <f t="shared" si="34"/>
        <v>300</v>
      </c>
      <c r="AJ36" s="109">
        <f t="shared" si="23"/>
        <v>2314392.4299999997</v>
      </c>
    </row>
    <row r="37" spans="1:36" ht="15.95" customHeight="1" thickTop="1" thickBot="1" x14ac:dyDescent="0.25">
      <c r="A37" s="52" t="s">
        <v>99</v>
      </c>
      <c r="B37" s="76">
        <f t="shared" si="11"/>
        <v>12160393.699999999</v>
      </c>
      <c r="C37" s="76">
        <f t="shared" si="12"/>
        <v>0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1136059.19</v>
      </c>
      <c r="H37" s="103">
        <f t="shared" si="25"/>
        <v>0</v>
      </c>
      <c r="I37" s="103">
        <f t="shared" si="14"/>
        <v>1136059.19</v>
      </c>
      <c r="J37" s="103">
        <f t="shared" si="26"/>
        <v>0</v>
      </c>
      <c r="K37" s="103">
        <f t="shared" si="26"/>
        <v>0</v>
      </c>
      <c r="L37" s="103">
        <f t="shared" si="15"/>
        <v>0</v>
      </c>
      <c r="M37" s="103">
        <f t="shared" si="27"/>
        <v>6443.14</v>
      </c>
      <c r="N37" s="103">
        <f t="shared" si="27"/>
        <v>0</v>
      </c>
      <c r="O37" s="103">
        <f t="shared" si="16"/>
        <v>6443.14</v>
      </c>
      <c r="P37" s="103">
        <f t="shared" si="28"/>
        <v>1397527.97</v>
      </c>
      <c r="Q37" s="103">
        <f t="shared" si="28"/>
        <v>0</v>
      </c>
      <c r="R37" s="103">
        <f t="shared" si="17"/>
        <v>1397527.97</v>
      </c>
      <c r="S37" s="103">
        <f t="shared" si="29"/>
        <v>334206.90000000002</v>
      </c>
      <c r="T37" s="103">
        <f t="shared" si="29"/>
        <v>0</v>
      </c>
      <c r="U37" s="103">
        <f t="shared" si="18"/>
        <v>334206.90000000002</v>
      </c>
      <c r="V37" s="103">
        <f t="shared" si="30"/>
        <v>364871.7</v>
      </c>
      <c r="W37" s="103">
        <f t="shared" si="30"/>
        <v>0</v>
      </c>
      <c r="X37" s="103">
        <f t="shared" si="19"/>
        <v>364871.7</v>
      </c>
      <c r="Y37" s="103">
        <f t="shared" si="31"/>
        <v>4281946.8899999997</v>
      </c>
      <c r="Z37" s="103">
        <f t="shared" si="31"/>
        <v>0</v>
      </c>
      <c r="AA37" s="103">
        <f t="shared" si="20"/>
        <v>4281946.8899999997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4296530.43</v>
      </c>
      <c r="AF37" s="103">
        <f t="shared" si="33"/>
        <v>0</v>
      </c>
      <c r="AG37" s="103">
        <f t="shared" si="22"/>
        <v>4296530.43</v>
      </c>
      <c r="AH37" s="103">
        <f t="shared" si="34"/>
        <v>342807.48</v>
      </c>
      <c r="AI37" s="103">
        <f t="shared" si="34"/>
        <v>0</v>
      </c>
      <c r="AJ37" s="109">
        <f t="shared" si="23"/>
        <v>342807.48</v>
      </c>
    </row>
    <row r="38" spans="1:36" ht="15.95" customHeight="1" thickTop="1" thickBot="1" x14ac:dyDescent="0.25">
      <c r="A38" s="52" t="s">
        <v>104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111</v>
      </c>
      <c r="B39" s="76">
        <f t="shared" si="11"/>
        <v>0</v>
      </c>
      <c r="C39" s="76">
        <f t="shared" si="12"/>
        <v>40489408.039999999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40489408.039999999</v>
      </c>
      <c r="L39" s="103">
        <f t="shared" si="15"/>
        <v>40489408.039999999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119</v>
      </c>
      <c r="B40" s="76">
        <f t="shared" si="11"/>
        <v>554094.63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303665.78000000003</v>
      </c>
      <c r="H40" s="103">
        <f t="shared" si="25"/>
        <v>0</v>
      </c>
      <c r="I40" s="103">
        <f t="shared" si="14"/>
        <v>303665.78000000003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47461.9</v>
      </c>
      <c r="Q40" s="103">
        <f t="shared" si="28"/>
        <v>0</v>
      </c>
      <c r="R40" s="103">
        <f t="shared" si="17"/>
        <v>47461.9</v>
      </c>
      <c r="S40" s="103">
        <f t="shared" si="29"/>
        <v>0</v>
      </c>
      <c r="T40" s="103">
        <f t="shared" si="29"/>
        <v>0</v>
      </c>
      <c r="U40" s="103">
        <f t="shared" si="18"/>
        <v>0</v>
      </c>
      <c r="V40" s="103">
        <f t="shared" si="30"/>
        <v>0</v>
      </c>
      <c r="W40" s="103">
        <f t="shared" si="30"/>
        <v>0</v>
      </c>
      <c r="X40" s="103">
        <f t="shared" si="19"/>
        <v>0</v>
      </c>
      <c r="Y40" s="103">
        <f t="shared" si="31"/>
        <v>169904.88</v>
      </c>
      <c r="Z40" s="103">
        <f t="shared" si="31"/>
        <v>0</v>
      </c>
      <c r="AA40" s="103">
        <f t="shared" si="20"/>
        <v>169904.88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10028</v>
      </c>
      <c r="AF40" s="103">
        <f t="shared" si="33"/>
        <v>0</v>
      </c>
      <c r="AG40" s="103">
        <f t="shared" si="22"/>
        <v>10028</v>
      </c>
      <c r="AH40" s="103">
        <f t="shared" si="34"/>
        <v>23034.07</v>
      </c>
      <c r="AI40" s="103">
        <f t="shared" si="34"/>
        <v>0</v>
      </c>
      <c r="AJ40" s="109">
        <f t="shared" si="23"/>
        <v>23034.07</v>
      </c>
    </row>
    <row r="41" spans="1:36" ht="15.95" customHeight="1" thickTop="1" thickBot="1" x14ac:dyDescent="0.25">
      <c r="A41" s="52" t="s">
        <v>120</v>
      </c>
      <c r="B41" s="76">
        <f t="shared" si="11"/>
        <v>20311860.650000002</v>
      </c>
      <c r="C41" s="76">
        <f t="shared" si="12"/>
        <v>0</v>
      </c>
      <c r="D41" s="103">
        <f t="shared" si="24"/>
        <v>643.1</v>
      </c>
      <c r="E41" s="103">
        <f t="shared" si="24"/>
        <v>0</v>
      </c>
      <c r="F41" s="103">
        <f t="shared" si="13"/>
        <v>643.1</v>
      </c>
      <c r="G41" s="103">
        <f t="shared" si="25"/>
        <v>16037079.449999999</v>
      </c>
      <c r="H41" s="103">
        <f t="shared" si="25"/>
        <v>0</v>
      </c>
      <c r="I41" s="103">
        <f t="shared" si="14"/>
        <v>16037079.449999999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4061090.29</v>
      </c>
      <c r="Q41" s="103">
        <f t="shared" si="28"/>
        <v>0</v>
      </c>
      <c r="R41" s="103">
        <f t="shared" si="17"/>
        <v>4061090.29</v>
      </c>
      <c r="S41" s="103">
        <f t="shared" si="29"/>
        <v>0</v>
      </c>
      <c r="T41" s="103">
        <f t="shared" si="29"/>
        <v>0</v>
      </c>
      <c r="U41" s="103">
        <f t="shared" si="18"/>
        <v>0</v>
      </c>
      <c r="V41" s="103">
        <f t="shared" si="30"/>
        <v>184361.94</v>
      </c>
      <c r="W41" s="103">
        <f t="shared" si="30"/>
        <v>0</v>
      </c>
      <c r="X41" s="103">
        <f t="shared" si="19"/>
        <v>184361.94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0</v>
      </c>
      <c r="AF41" s="103">
        <f t="shared" si="33"/>
        <v>0</v>
      </c>
      <c r="AG41" s="103">
        <f t="shared" si="22"/>
        <v>0</v>
      </c>
      <c r="AH41" s="103">
        <f t="shared" si="34"/>
        <v>28685.87</v>
      </c>
      <c r="AI41" s="103">
        <f t="shared" si="34"/>
        <v>0</v>
      </c>
      <c r="AJ41" s="109">
        <f t="shared" si="23"/>
        <v>28685.87</v>
      </c>
    </row>
    <row r="42" spans="1:36" ht="15.95" customHeight="1" thickTop="1" thickBot="1" x14ac:dyDescent="0.25">
      <c r="A42" s="52" t="s">
        <v>122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107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105</v>
      </c>
      <c r="B45" s="76">
        <f t="shared" si="11"/>
        <v>6870842.5499999998</v>
      </c>
      <c r="C45" s="76">
        <f t="shared" si="12"/>
        <v>63054779.490000002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6637273.2699999996</v>
      </c>
      <c r="H45" s="103">
        <f t="shared" si="25"/>
        <v>0</v>
      </c>
      <c r="I45" s="103">
        <f t="shared" si="14"/>
        <v>6637273.2699999996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29250</v>
      </c>
      <c r="Z45" s="103">
        <f t="shared" si="31"/>
        <v>0</v>
      </c>
      <c r="AA45" s="103">
        <f t="shared" si="20"/>
        <v>29250</v>
      </c>
      <c r="AB45" s="110">
        <f t="shared" si="32"/>
        <v>0</v>
      </c>
      <c r="AC45" s="111">
        <f t="shared" si="32"/>
        <v>63054779.490000002</v>
      </c>
      <c r="AD45" s="110">
        <f t="shared" si="21"/>
        <v>63054779.490000002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204319.28</v>
      </c>
      <c r="AI45" s="103">
        <f t="shared" si="34"/>
        <v>0</v>
      </c>
      <c r="AJ45" s="109">
        <f t="shared" si="23"/>
        <v>204319.28</v>
      </c>
    </row>
    <row r="46" spans="1:36" ht="15.95" customHeight="1" thickTop="1" thickBot="1" x14ac:dyDescent="0.25">
      <c r="A46" s="52" t="s">
        <v>112</v>
      </c>
      <c r="B46" s="76">
        <f t="shared" si="11"/>
        <v>0</v>
      </c>
      <c r="C46" s="76">
        <f t="shared" si="12"/>
        <v>33918150.760000005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0</v>
      </c>
      <c r="H46" s="103">
        <f t="shared" si="25"/>
        <v>32670134.920000002</v>
      </c>
      <c r="I46" s="103">
        <f t="shared" si="14"/>
        <v>32670134.920000002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0</v>
      </c>
      <c r="AF46" s="103">
        <f t="shared" si="33"/>
        <v>1248015.8400000001</v>
      </c>
      <c r="AG46" s="103">
        <f t="shared" si="22"/>
        <v>1248015.8400000001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5629997545.579999</v>
      </c>
      <c r="C47" s="66">
        <f t="shared" ref="C47:AI47" si="35">SUM(C9:C46)</f>
        <v>3009509923.8800001</v>
      </c>
      <c r="D47" s="66">
        <f t="shared" si="35"/>
        <v>42555663.780000009</v>
      </c>
      <c r="E47" s="66">
        <f t="shared" si="35"/>
        <v>52011.72</v>
      </c>
      <c r="F47" s="66">
        <f t="shared" si="35"/>
        <v>42607675.500000007</v>
      </c>
      <c r="G47" s="66">
        <f t="shared" si="35"/>
        <v>521133991.77999991</v>
      </c>
      <c r="H47" s="66">
        <f t="shared" si="35"/>
        <v>839887616.25999987</v>
      </c>
      <c r="I47" s="66">
        <f t="shared" si="35"/>
        <v>1361021608.0400002</v>
      </c>
      <c r="J47" s="66">
        <f t="shared" si="35"/>
        <v>447461.45</v>
      </c>
      <c r="K47" s="66">
        <f t="shared" si="35"/>
        <v>1977858577.9299998</v>
      </c>
      <c r="L47" s="66">
        <f t="shared" si="35"/>
        <v>1978306039.3799999</v>
      </c>
      <c r="M47" s="66">
        <f t="shared" si="35"/>
        <v>82482460.060000002</v>
      </c>
      <c r="N47" s="66">
        <f t="shared" si="35"/>
        <v>6519356.8099999996</v>
      </c>
      <c r="O47" s="66">
        <f t="shared" si="35"/>
        <v>89001816.86999999</v>
      </c>
      <c r="P47" s="66">
        <f t="shared" si="35"/>
        <v>1909902521.23</v>
      </c>
      <c r="Q47" s="66">
        <f t="shared" si="35"/>
        <v>85943951.280000016</v>
      </c>
      <c r="R47" s="66">
        <f t="shared" si="35"/>
        <v>1995846472.51</v>
      </c>
      <c r="S47" s="66">
        <f t="shared" si="35"/>
        <v>150035205.11999997</v>
      </c>
      <c r="T47" s="66">
        <f t="shared" si="35"/>
        <v>367618.06</v>
      </c>
      <c r="U47" s="66">
        <f t="shared" si="35"/>
        <v>150402823.17999998</v>
      </c>
      <c r="V47" s="66">
        <f t="shared" si="35"/>
        <v>77775318.459999993</v>
      </c>
      <c r="W47" s="66">
        <f t="shared" si="35"/>
        <v>1319470.7099999997</v>
      </c>
      <c r="X47" s="66">
        <f t="shared" si="35"/>
        <v>79094789.169999972</v>
      </c>
      <c r="Y47" s="66">
        <f t="shared" si="35"/>
        <v>2326968578.04</v>
      </c>
      <c r="Z47" s="66">
        <f t="shared" si="35"/>
        <v>12362776.320000002</v>
      </c>
      <c r="AA47" s="66">
        <f t="shared" si="35"/>
        <v>2339331354.3600001</v>
      </c>
      <c r="AB47" s="66">
        <f t="shared" si="35"/>
        <v>0</v>
      </c>
      <c r="AC47" s="66">
        <f t="shared" si="35"/>
        <v>63054779.490000002</v>
      </c>
      <c r="AD47" s="66">
        <f t="shared" si="35"/>
        <v>63054779.490000002</v>
      </c>
      <c r="AE47" s="66">
        <f t="shared" si="35"/>
        <v>133966399.51999998</v>
      </c>
      <c r="AF47" s="66">
        <f t="shared" si="35"/>
        <v>7937297.8499999987</v>
      </c>
      <c r="AG47" s="66">
        <f t="shared" si="35"/>
        <v>141903697.37</v>
      </c>
      <c r="AH47" s="66">
        <f t="shared" si="35"/>
        <v>384729946.14000005</v>
      </c>
      <c r="AI47" s="66">
        <f t="shared" si="35"/>
        <v>14206467.449999997</v>
      </c>
      <c r="AJ47" s="109">
        <f>SUM(AH47:AI47)</f>
        <v>398936413.59000003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89">
        <f>(C47/B50*100)</f>
        <v>34.834276543175505</v>
      </c>
      <c r="C49" s="189"/>
      <c r="D49" s="189">
        <f>(E47/D50*100)</f>
        <v>0.12207124512108151</v>
      </c>
      <c r="E49" s="189"/>
      <c r="F49" s="36"/>
      <c r="G49" s="189">
        <f>(H47/G50*100)</f>
        <v>61.710086842009638</v>
      </c>
      <c r="H49" s="189"/>
      <c r="I49" s="36"/>
      <c r="J49" s="189">
        <f>(K47/J50*100)</f>
        <v>99.977381586008789</v>
      </c>
      <c r="K49" s="189"/>
      <c r="L49" s="36"/>
      <c r="M49" s="189">
        <f>(N47/M50*100)</f>
        <v>7.3249704773133573</v>
      </c>
      <c r="N49" s="189"/>
      <c r="O49" s="36"/>
      <c r="P49" s="189">
        <f>(Q47/P50*100)</f>
        <v>4.306140400264149</v>
      </c>
      <c r="Q49" s="189"/>
      <c r="R49" s="36"/>
      <c r="S49" s="189">
        <f>(T47/S50*100)</f>
        <v>0.24442231350939461</v>
      </c>
      <c r="T49" s="189"/>
      <c r="U49" s="36"/>
      <c r="V49" s="189">
        <f>(W47/V50*100)</f>
        <v>1.6682144599488538</v>
      </c>
      <c r="W49" s="189"/>
      <c r="X49" s="36"/>
      <c r="Y49" s="189">
        <f>(Z47/Y50*100)</f>
        <v>0.52847478391457892</v>
      </c>
      <c r="Z49" s="189"/>
      <c r="AA49" s="36"/>
      <c r="AB49" s="189">
        <f>(AC47/AB50*100)</f>
        <v>100</v>
      </c>
      <c r="AC49" s="189"/>
      <c r="AD49" s="36"/>
      <c r="AE49" s="189">
        <f>(AF47/AE50*100)</f>
        <v>5.5934397743733717</v>
      </c>
      <c r="AF49" s="189"/>
      <c r="AG49" s="36"/>
      <c r="AH49" s="189">
        <f>(AI47/AH50*100)</f>
        <v>3.5610856683041341</v>
      </c>
      <c r="AI49" s="189"/>
      <c r="AJ49" s="36"/>
    </row>
    <row r="50" spans="1:36" x14ac:dyDescent="0.2">
      <c r="A50" s="5" t="s">
        <v>39</v>
      </c>
      <c r="B50" s="187">
        <f>(B47+C47)</f>
        <v>8639507469.4599991</v>
      </c>
      <c r="C50" s="188"/>
      <c r="D50" s="187">
        <f>(D47+E47)</f>
        <v>42607675.500000007</v>
      </c>
      <c r="E50" s="188"/>
      <c r="F50" s="37"/>
      <c r="G50" s="187">
        <f>(G47+H47)</f>
        <v>1361021608.0399997</v>
      </c>
      <c r="H50" s="188"/>
      <c r="I50" s="37"/>
      <c r="J50" s="187">
        <f>(J47+K47)</f>
        <v>1978306039.3799999</v>
      </c>
      <c r="K50" s="188"/>
      <c r="L50" s="37"/>
      <c r="M50" s="187">
        <f>(M47+N47)</f>
        <v>89001816.870000005</v>
      </c>
      <c r="N50" s="188"/>
      <c r="O50" s="37"/>
      <c r="P50" s="187">
        <f>(P47+Q47)</f>
        <v>1995846472.51</v>
      </c>
      <c r="Q50" s="188"/>
      <c r="R50" s="37"/>
      <c r="S50" s="187">
        <f>(S47+T47)</f>
        <v>150402823.17999998</v>
      </c>
      <c r="T50" s="188"/>
      <c r="U50" s="37"/>
      <c r="V50" s="187">
        <f>(V47+W47)</f>
        <v>79094789.169999987</v>
      </c>
      <c r="W50" s="188"/>
      <c r="X50" s="37"/>
      <c r="Y50" s="187">
        <f>(Y47+Z47)</f>
        <v>2339331354.3600001</v>
      </c>
      <c r="Z50" s="188"/>
      <c r="AA50" s="37"/>
      <c r="AB50" s="187">
        <f>(AB47+AC47)</f>
        <v>63054779.490000002</v>
      </c>
      <c r="AC50" s="188"/>
      <c r="AD50" s="37"/>
      <c r="AE50" s="187">
        <f>(AE47+AF47)</f>
        <v>141903697.36999997</v>
      </c>
      <c r="AF50" s="188"/>
      <c r="AG50" s="37"/>
      <c r="AH50" s="187">
        <f>(AH47+AI47)</f>
        <v>398936413.59000003</v>
      </c>
      <c r="AI50" s="188"/>
      <c r="AJ50" s="37"/>
    </row>
    <row r="51" spans="1:36" x14ac:dyDescent="0.2">
      <c r="A51" s="5" t="s">
        <v>40</v>
      </c>
      <c r="B51" s="189">
        <f>SUM(D51:AI51)</f>
        <v>100.00000000000001</v>
      </c>
      <c r="C51" s="188"/>
      <c r="D51" s="189">
        <f>(D50/B50*100)</f>
        <v>0.49317250607878854</v>
      </c>
      <c r="E51" s="189"/>
      <c r="F51" s="36"/>
      <c r="G51" s="189">
        <f>(G50/B50*100)</f>
        <v>15.753462947408837</v>
      </c>
      <c r="H51" s="189"/>
      <c r="I51" s="36"/>
      <c r="J51" s="189">
        <f>(J50/B50*100)</f>
        <v>22.898365981778024</v>
      </c>
      <c r="K51" s="189"/>
      <c r="L51" s="36"/>
      <c r="M51" s="189">
        <f>(M50/B50*100)</f>
        <v>1.0301723470303676</v>
      </c>
      <c r="N51" s="189"/>
      <c r="O51" s="36"/>
      <c r="P51" s="189">
        <f>(P50/B50*100)</f>
        <v>23.101391827776819</v>
      </c>
      <c r="Q51" s="189"/>
      <c r="R51" s="36"/>
      <c r="S51" s="189">
        <f>(S50/B50*100)</f>
        <v>1.7408726563598966</v>
      </c>
      <c r="T51" s="189"/>
      <c r="U51" s="36"/>
      <c r="V51" s="189">
        <f>(V50/B50*100)</f>
        <v>0.91550113764695551</v>
      </c>
      <c r="W51" s="189"/>
      <c r="X51" s="36"/>
      <c r="Y51" s="189">
        <f>(Y50/B50*100)</f>
        <v>27.077137934417657</v>
      </c>
      <c r="Z51" s="189"/>
      <c r="AA51" s="36"/>
      <c r="AB51" s="189">
        <f>(AB50/B50*100)</f>
        <v>0.72984229382165411</v>
      </c>
      <c r="AC51" s="189"/>
      <c r="AD51" s="36"/>
      <c r="AE51" s="189">
        <f>(AE50/B50*100)</f>
        <v>1.6424975367128132</v>
      </c>
      <c r="AF51" s="189"/>
      <c r="AG51" s="36"/>
      <c r="AH51" s="189">
        <f>(AH50/B50*100)</f>
        <v>4.6175828309681988</v>
      </c>
      <c r="AI51" s="189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1" t="s">
        <v>42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</row>
    <row r="61" spans="1:36" hidden="1" x14ac:dyDescent="0.2">
      <c r="A61" s="192" t="s">
        <v>56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</row>
    <row r="62" spans="1:36" hidden="1" x14ac:dyDescent="0.2">
      <c r="A62" s="193" t="s">
        <v>155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</row>
    <row r="63" spans="1:36" hidden="1" x14ac:dyDescent="0.2">
      <c r="A63" s="192" t="s">
        <v>115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86" t="s">
        <v>33</v>
      </c>
      <c r="B66" s="190" t="s">
        <v>0</v>
      </c>
      <c r="C66" s="190"/>
      <c r="D66" s="190" t="s">
        <v>12</v>
      </c>
      <c r="E66" s="190"/>
      <c r="F66" s="159"/>
      <c r="G66" s="190" t="s">
        <v>13</v>
      </c>
      <c r="H66" s="190"/>
      <c r="I66" s="159"/>
      <c r="J66" s="190" t="s">
        <v>14</v>
      </c>
      <c r="K66" s="190"/>
      <c r="L66" s="159"/>
      <c r="M66" s="190" t="s">
        <v>15</v>
      </c>
      <c r="N66" s="190"/>
      <c r="O66" s="159"/>
      <c r="P66" s="190" t="s">
        <v>27</v>
      </c>
      <c r="Q66" s="190"/>
      <c r="R66" s="159"/>
      <c r="S66" s="190" t="s">
        <v>35</v>
      </c>
      <c r="T66" s="190"/>
      <c r="U66" s="159"/>
      <c r="V66" s="190" t="s">
        <v>16</v>
      </c>
      <c r="W66" s="190"/>
      <c r="X66" s="159"/>
      <c r="Y66" s="190" t="s">
        <v>68</v>
      </c>
      <c r="Z66" s="190"/>
      <c r="AA66" s="159"/>
      <c r="AB66" s="190" t="s">
        <v>34</v>
      </c>
      <c r="AC66" s="190"/>
      <c r="AD66" s="159"/>
      <c r="AE66" s="190" t="s">
        <v>17</v>
      </c>
      <c r="AF66" s="190"/>
      <c r="AG66" s="159"/>
      <c r="AH66" s="190" t="s">
        <v>18</v>
      </c>
      <c r="AI66" s="190"/>
      <c r="AJ66" s="74"/>
    </row>
    <row r="67" spans="1:36" ht="25.5" hidden="1" thickTop="1" thickBot="1" x14ac:dyDescent="0.25">
      <c r="A67" s="195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hidden="1" customHeight="1" thickTop="1" thickBot="1" x14ac:dyDescent="0.25">
      <c r="A69" s="52" t="s">
        <v>158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101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hidden="1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8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hidden="1" customHeight="1" thickTop="1" thickBot="1" x14ac:dyDescent="0.25">
      <c r="A78" s="52" t="s">
        <v>100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hidden="1" customHeight="1" thickTop="1" thickBot="1" x14ac:dyDescent="0.25">
      <c r="A83" s="52" t="s">
        <v>109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hidden="1" customHeight="1" thickTop="1" thickBot="1" x14ac:dyDescent="0.25">
      <c r="A86" s="52" t="s">
        <v>102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hidden="1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hidden="1" customHeight="1" thickTop="1" thickBot="1" x14ac:dyDescent="0.25">
      <c r="A88" s="52" t="s">
        <v>103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hidden="1" customHeight="1" thickTop="1" thickBot="1" x14ac:dyDescent="0.25">
      <c r="A89" s="51" t="s">
        <v>117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hidden="1" customHeight="1" thickTop="1" thickBot="1" x14ac:dyDescent="0.25">
      <c r="A90" s="52" t="s">
        <v>108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hidden="1" customHeight="1" thickTop="1" thickBot="1" x14ac:dyDescent="0.25">
      <c r="A92" s="52" t="s">
        <v>106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hidden="1" customHeight="1" thickTop="1" thickBot="1" x14ac:dyDescent="0.25">
      <c r="A93" s="52" t="s">
        <v>116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hidden="1" customHeight="1" thickTop="1" thickBot="1" x14ac:dyDescent="0.25">
      <c r="A94" s="52" t="s">
        <v>118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hidden="1" customHeight="1" thickTop="1" thickBot="1" x14ac:dyDescent="0.25">
      <c r="A95" s="52" t="s">
        <v>121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hidden="1" customHeight="1" thickTop="1" thickBot="1" x14ac:dyDescent="0.25">
      <c r="A96" s="52" t="s">
        <v>99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hidden="1" customHeight="1" thickTop="1" thickBot="1" x14ac:dyDescent="0.25">
      <c r="A97" s="52" t="s">
        <v>104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hidden="1" customHeight="1" thickTop="1" thickBot="1" x14ac:dyDescent="0.25">
      <c r="A98" s="51" t="s">
        <v>111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hidden="1" customHeight="1" thickTop="1" thickBot="1" x14ac:dyDescent="0.25">
      <c r="A99" s="52" t="s">
        <v>119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hidden="1" customHeight="1" thickTop="1" thickBot="1" x14ac:dyDescent="0.25">
      <c r="A100" s="52" t="s">
        <v>120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hidden="1" customHeight="1" thickTop="1" thickBot="1" x14ac:dyDescent="0.25">
      <c r="A101" s="52" t="s">
        <v>122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hidden="1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hidden="1" customHeight="1" thickTop="1" thickBot="1" x14ac:dyDescent="0.25">
      <c r="A103" s="52" t="s">
        <v>107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hidden="1" customHeight="1" thickTop="1" thickBot="1" x14ac:dyDescent="0.25">
      <c r="A104" s="52" t="s">
        <v>105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hidden="1" customHeight="1" thickTop="1" thickBot="1" x14ac:dyDescent="0.25">
      <c r="A105" s="52" t="s">
        <v>112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6">
        <f t="shared" si="49"/>
        <v>160710990.42999998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89">
        <f>(C106/B109*100)</f>
        <v>33.565807919079731</v>
      </c>
      <c r="C108" s="189"/>
      <c r="D108" s="189">
        <f>(E106/D109*100)</f>
        <v>4.3999976219242953E-2</v>
      </c>
      <c r="E108" s="189"/>
      <c r="F108" s="36"/>
      <c r="G108" s="189">
        <f>(H106/G109*100)</f>
        <v>61.927396217789543</v>
      </c>
      <c r="H108" s="189"/>
      <c r="I108" s="36"/>
      <c r="J108" s="189">
        <f>(K106/J109*100)</f>
        <v>99.996788392701049</v>
      </c>
      <c r="K108" s="189"/>
      <c r="L108" s="36"/>
      <c r="M108" s="189">
        <f>(N106/M109*100)</f>
        <v>12.887868492697086</v>
      </c>
      <c r="N108" s="189"/>
      <c r="O108" s="36"/>
      <c r="P108" s="189">
        <f>(Q106/P109*100)</f>
        <v>2.883467607348019</v>
      </c>
      <c r="Q108" s="189"/>
      <c r="R108" s="36"/>
      <c r="S108" s="189">
        <f>(T106/S109*100)</f>
        <v>0</v>
      </c>
      <c r="T108" s="189"/>
      <c r="U108" s="36"/>
      <c r="V108" s="189">
        <f>(W106/V109*100)</f>
        <v>2.0380089987201986</v>
      </c>
      <c r="W108" s="189"/>
      <c r="X108" s="36"/>
      <c r="Y108" s="189">
        <f>(Z106/Y109*100)</f>
        <v>0.22659324980114393</v>
      </c>
      <c r="Z108" s="189"/>
      <c r="AA108" s="36"/>
      <c r="AB108" s="189">
        <f>(AC106/AB109*100)</f>
        <v>100</v>
      </c>
      <c r="AC108" s="189"/>
      <c r="AD108" s="36"/>
      <c r="AE108" s="189">
        <f>(AF106/AE109*100)</f>
        <v>8.8506680089270784</v>
      </c>
      <c r="AF108" s="189"/>
      <c r="AG108" s="36"/>
      <c r="AH108" s="189">
        <f>(AI106/AH109*100)</f>
        <v>3.1414046024431563</v>
      </c>
      <c r="AI108" s="189"/>
      <c r="AJ108" s="36"/>
    </row>
    <row r="109" spans="1:36" hidden="1" x14ac:dyDescent="0.2">
      <c r="A109" s="5" t="s">
        <v>39</v>
      </c>
      <c r="B109" s="187">
        <f>(B106+C106)</f>
        <v>4441153860.6900005</v>
      </c>
      <c r="C109" s="188"/>
      <c r="D109" s="187">
        <f>(D106+E106)</f>
        <v>21163329.620000001</v>
      </c>
      <c r="E109" s="188"/>
      <c r="F109" s="37"/>
      <c r="G109" s="187">
        <f>(G106+H106)</f>
        <v>668673829.12999988</v>
      </c>
      <c r="H109" s="188"/>
      <c r="I109" s="37"/>
      <c r="J109" s="187">
        <f>(J106+K106)</f>
        <v>993943437.92999995</v>
      </c>
      <c r="K109" s="188"/>
      <c r="L109" s="37"/>
      <c r="M109" s="187">
        <f>(M106+N106)</f>
        <v>40396805.670000002</v>
      </c>
      <c r="N109" s="188"/>
      <c r="O109" s="37"/>
      <c r="P109" s="187">
        <f>(P106+Q106)</f>
        <v>1186575114.3799999</v>
      </c>
      <c r="Q109" s="188"/>
      <c r="R109" s="37"/>
      <c r="S109" s="187">
        <f>(S106+T106)</f>
        <v>15424500.040000001</v>
      </c>
      <c r="T109" s="188"/>
      <c r="U109" s="37"/>
      <c r="V109" s="187">
        <f>(V106+W106)</f>
        <v>37820278.049999997</v>
      </c>
      <c r="W109" s="188"/>
      <c r="X109" s="37"/>
      <c r="Y109" s="187">
        <f>(Y106+Z106)</f>
        <v>1210214797.8399999</v>
      </c>
      <c r="Z109" s="188"/>
      <c r="AA109" s="37"/>
      <c r="AB109" s="187">
        <f>(AB106+AC106)</f>
        <v>27769261.780000001</v>
      </c>
      <c r="AC109" s="188"/>
      <c r="AD109" s="37"/>
      <c r="AE109" s="187">
        <f>(AE106+AF106)</f>
        <v>78461515.820000023</v>
      </c>
      <c r="AF109" s="188"/>
      <c r="AG109" s="37"/>
      <c r="AH109" s="187">
        <f>(AH106+AI106)</f>
        <v>160710990.43000001</v>
      </c>
      <c r="AI109" s="188"/>
      <c r="AJ109" s="37"/>
    </row>
    <row r="110" spans="1:36" hidden="1" x14ac:dyDescent="0.2">
      <c r="A110" s="5" t="s">
        <v>40</v>
      </c>
      <c r="B110" s="189">
        <f>SUM(D110:AI110)</f>
        <v>100</v>
      </c>
      <c r="C110" s="188"/>
      <c r="D110" s="189">
        <f>(D109/B109*100)</f>
        <v>0.47652772869057858</v>
      </c>
      <c r="E110" s="189"/>
      <c r="F110" s="36"/>
      <c r="G110" s="189">
        <f>(G109/B109*100)</f>
        <v>15.056308565407623</v>
      </c>
      <c r="H110" s="189"/>
      <c r="I110" s="36"/>
      <c r="J110" s="189">
        <f>(J109/B109*100)</f>
        <v>22.380297308041829</v>
      </c>
      <c r="K110" s="189"/>
      <c r="L110" s="36"/>
      <c r="M110" s="189">
        <f>(M109/B109*100)</f>
        <v>0.90960157961570243</v>
      </c>
      <c r="N110" s="189"/>
      <c r="O110" s="36"/>
      <c r="P110" s="189">
        <f>(P109/B109*100)</f>
        <v>26.717721376031033</v>
      </c>
      <c r="Q110" s="189"/>
      <c r="R110" s="36"/>
      <c r="S110" s="189">
        <f>(S109/B109*100)</f>
        <v>0.34730839155398169</v>
      </c>
      <c r="T110" s="189"/>
      <c r="U110" s="36"/>
      <c r="V110" s="189">
        <f>(V109/B109*100)</f>
        <v>0.8515867550718913</v>
      </c>
      <c r="W110" s="189"/>
      <c r="X110" s="36"/>
      <c r="Y110" s="189">
        <f>(Y109/B109*100)</f>
        <v>27.250008349226047</v>
      </c>
      <c r="Z110" s="189"/>
      <c r="AA110" s="36"/>
      <c r="AB110" s="189">
        <f>(AB109/B109*100)</f>
        <v>0.62527132927760409</v>
      </c>
      <c r="AC110" s="189"/>
      <c r="AD110" s="36"/>
      <c r="AE110" s="189">
        <f>(AE109/B109*100)</f>
        <v>1.7666921318463358</v>
      </c>
      <c r="AF110" s="189"/>
      <c r="AG110" s="36"/>
      <c r="AH110" s="189">
        <f>(AH109/B109*100)</f>
        <v>3.618676485237355</v>
      </c>
      <c r="AI110" s="189"/>
      <c r="AJ110" s="36"/>
    </row>
    <row r="111" spans="1:36" hidden="1" x14ac:dyDescent="0.2">
      <c r="A111" s="112" t="s">
        <v>98</v>
      </c>
      <c r="D111" s="41"/>
    </row>
    <row r="112" spans="1:36" hidden="1" x14ac:dyDescent="0.2">
      <c r="A112" s="177" t="s">
        <v>156</v>
      </c>
      <c r="B112" s="178"/>
      <c r="C112" s="178"/>
      <c r="D112" s="179"/>
      <c r="E112" s="178"/>
      <c r="F112" s="178"/>
      <c r="G112" s="178"/>
      <c r="H112" s="178"/>
    </row>
    <row r="113" spans="1:36" hidden="1" x14ac:dyDescent="0.2">
      <c r="A113" s="177" t="s">
        <v>157</v>
      </c>
      <c r="B113" s="178"/>
      <c r="C113" s="178"/>
      <c r="D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x14ac:dyDescent="0.3">
      <c r="A119" s="191" t="s">
        <v>42</v>
      </c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</row>
    <row r="120" spans="1:36" x14ac:dyDescent="0.2">
      <c r="A120" s="192" t="s">
        <v>56</v>
      </c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</row>
    <row r="121" spans="1:36" x14ac:dyDescent="0.2">
      <c r="A121" s="194" t="s">
        <v>144</v>
      </c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</row>
    <row r="122" spans="1:36" x14ac:dyDescent="0.2">
      <c r="A122" s="192" t="s">
        <v>115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</row>
    <row r="123" spans="1:36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thickBot="1" x14ac:dyDescent="0.25"/>
    <row r="125" spans="1:36" ht="22.5" customHeight="1" thickTop="1" thickBot="1" x14ac:dyDescent="0.25">
      <c r="A125" s="186" t="s">
        <v>33</v>
      </c>
      <c r="B125" s="190" t="s">
        <v>0</v>
      </c>
      <c r="C125" s="190"/>
      <c r="D125" s="190" t="s">
        <v>12</v>
      </c>
      <c r="E125" s="190"/>
      <c r="F125" s="159"/>
      <c r="G125" s="190" t="s">
        <v>13</v>
      </c>
      <c r="H125" s="190"/>
      <c r="I125" s="159"/>
      <c r="J125" s="190" t="s">
        <v>14</v>
      </c>
      <c r="K125" s="190"/>
      <c r="L125" s="159"/>
      <c r="M125" s="190" t="s">
        <v>15</v>
      </c>
      <c r="N125" s="190"/>
      <c r="O125" s="159"/>
      <c r="P125" s="190" t="s">
        <v>27</v>
      </c>
      <c r="Q125" s="190"/>
      <c r="R125" s="159"/>
      <c r="S125" s="190" t="s">
        <v>35</v>
      </c>
      <c r="T125" s="190"/>
      <c r="U125" s="159"/>
      <c r="V125" s="190" t="s">
        <v>16</v>
      </c>
      <c r="W125" s="190"/>
      <c r="X125" s="159"/>
      <c r="Y125" s="190" t="s">
        <v>68</v>
      </c>
      <c r="Z125" s="190"/>
      <c r="AA125" s="159"/>
      <c r="AB125" s="190" t="s">
        <v>34</v>
      </c>
      <c r="AC125" s="190"/>
      <c r="AD125" s="159"/>
      <c r="AE125" s="190" t="s">
        <v>17</v>
      </c>
      <c r="AF125" s="190"/>
      <c r="AG125" s="159"/>
      <c r="AH125" s="190" t="s">
        <v>18</v>
      </c>
      <c r="AI125" s="190"/>
      <c r="AJ125" s="74"/>
    </row>
    <row r="126" spans="1:36" ht="25.5" thickTop="1" thickBot="1" x14ac:dyDescent="0.25">
      <c r="A126" s="195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customHeight="1" thickTop="1" thickBot="1" x14ac:dyDescent="0.25">
      <c r="A127" s="103" t="s">
        <v>91</v>
      </c>
      <c r="B127" s="104">
        <f t="shared" ref="B127:B163" si="50">(D127+G127+J127+M127+P127+S127+V127+Y127+AB127+AE127+AH127)</f>
        <v>631999043.88000011</v>
      </c>
      <c r="C127" s="104">
        <f t="shared" ref="C127:C163" si="51">(E127+H127+K127+N127+Q127+T127+W127+Z127+AC127+AF127+AI127)</f>
        <v>220934101.50999999</v>
      </c>
      <c r="D127" s="103">
        <v>4405042.41</v>
      </c>
      <c r="E127" s="103">
        <v>12796.84</v>
      </c>
      <c r="F127" s="103">
        <f>+D127+E127</f>
        <v>4417839.25</v>
      </c>
      <c r="G127" s="103">
        <v>63657078.399999999</v>
      </c>
      <c r="H127" s="103">
        <v>119114312.16</v>
      </c>
      <c r="I127" s="103">
        <f>+G127+H127</f>
        <v>182771390.56</v>
      </c>
      <c r="J127" s="103">
        <v>2646.78</v>
      </c>
      <c r="K127" s="103">
        <v>80708033.870000005</v>
      </c>
      <c r="L127" s="103">
        <f>+J127+K127</f>
        <v>80710680.650000006</v>
      </c>
      <c r="M127" s="103">
        <v>21998793.190000001</v>
      </c>
      <c r="N127" s="103"/>
      <c r="O127" s="103">
        <f>+M127+N127</f>
        <v>21998793.190000001</v>
      </c>
      <c r="P127" s="103">
        <v>250579496.34999999</v>
      </c>
      <c r="Q127" s="103">
        <v>10249267.26</v>
      </c>
      <c r="R127" s="103">
        <f>+P127+Q127</f>
        <v>260828763.60999998</v>
      </c>
      <c r="S127" s="103">
        <v>1594280.6</v>
      </c>
      <c r="T127" s="103"/>
      <c r="U127" s="103">
        <f>+S127+T127</f>
        <v>1594280.6</v>
      </c>
      <c r="V127" s="103">
        <v>16625389.300000001</v>
      </c>
      <c r="W127" s="103"/>
      <c r="X127" s="103">
        <f>+V127+W127</f>
        <v>16625389.300000001</v>
      </c>
      <c r="Y127" s="103">
        <v>169989720.65000001</v>
      </c>
      <c r="Z127" s="103">
        <v>2369631.9300000002</v>
      </c>
      <c r="AA127" s="103">
        <f>+Y127+Z127</f>
        <v>172359352.58000001</v>
      </c>
      <c r="AB127" s="103"/>
      <c r="AC127" s="103"/>
      <c r="AD127" s="103">
        <f>+AB127+AC127</f>
        <v>0</v>
      </c>
      <c r="AE127" s="103">
        <v>10967178.51</v>
      </c>
      <c r="AF127" s="103">
        <v>4499.01</v>
      </c>
      <c r="AG127" s="103">
        <f>+AE127+AF127</f>
        <v>10971677.52</v>
      </c>
      <c r="AH127" s="103">
        <v>92179417.689999998</v>
      </c>
      <c r="AI127" s="103">
        <v>8475560.4399999995</v>
      </c>
      <c r="AJ127" s="109">
        <f>AH127+AI127</f>
        <v>100654978.13</v>
      </c>
    </row>
    <row r="128" spans="1:36" ht="15.95" customHeight="1" thickTop="1" thickBot="1" x14ac:dyDescent="0.25">
      <c r="A128" s="52" t="s">
        <v>158</v>
      </c>
      <c r="B128" s="104">
        <f t="shared" si="50"/>
        <v>570880890.78000009</v>
      </c>
      <c r="C128" s="104">
        <f t="shared" si="51"/>
        <v>76595697.87000002</v>
      </c>
      <c r="D128" s="103">
        <v>3552807.4</v>
      </c>
      <c r="E128" s="103">
        <v>-5024.96</v>
      </c>
      <c r="F128" s="103">
        <f t="shared" ref="F128:F164" si="52">+D128+E128</f>
        <v>3547782.44</v>
      </c>
      <c r="G128" s="103">
        <v>59014223.600000001</v>
      </c>
      <c r="H128" s="103">
        <v>59628964.920000002</v>
      </c>
      <c r="I128" s="103">
        <f t="shared" ref="I128:I164" si="53">+G128+H128</f>
        <v>118643188.52000001</v>
      </c>
      <c r="J128" s="103"/>
      <c r="K128" s="103">
        <v>10010568.49</v>
      </c>
      <c r="L128" s="103">
        <f t="shared" ref="L128:L164" si="54">+J128+K128</f>
        <v>10010568.49</v>
      </c>
      <c r="M128" s="103">
        <v>2622593.9300000002</v>
      </c>
      <c r="N128" s="103">
        <v>442554.37</v>
      </c>
      <c r="O128" s="103">
        <f t="shared" ref="O128:O164" si="55">+M128+N128</f>
        <v>3065148.3000000003</v>
      </c>
      <c r="P128" s="103">
        <v>156970108.63999999</v>
      </c>
      <c r="Q128" s="103">
        <v>5891607.4800000004</v>
      </c>
      <c r="R128" s="103">
        <f t="shared" ref="R128:R164" si="56">+P128+Q128</f>
        <v>162861716.11999997</v>
      </c>
      <c r="S128" s="103">
        <v>118233423.22</v>
      </c>
      <c r="T128" s="103"/>
      <c r="U128" s="103">
        <f t="shared" ref="U128:U164" si="57">+S128+T128</f>
        <v>118233423.22</v>
      </c>
      <c r="V128" s="103">
        <v>4792097.58</v>
      </c>
      <c r="W128" s="103">
        <v>97943.09</v>
      </c>
      <c r="X128" s="103">
        <f t="shared" ref="X128:X164" si="58">+V128+W128</f>
        <v>4890040.67</v>
      </c>
      <c r="Y128" s="103">
        <v>198762326.37</v>
      </c>
      <c r="Z128" s="103">
        <v>773577.98</v>
      </c>
      <c r="AA128" s="103">
        <f t="shared" ref="AA128:AA164" si="59">+Y128+Z128</f>
        <v>199535904.34999999</v>
      </c>
      <c r="AB128" s="103"/>
      <c r="AC128" s="103"/>
      <c r="AD128" s="103">
        <f t="shared" ref="AD128:AD164" si="60">+AB128+AC128</f>
        <v>0</v>
      </c>
      <c r="AE128" s="103">
        <v>6173369.5800000001</v>
      </c>
      <c r="AF128" s="103"/>
      <c r="AG128" s="103">
        <f t="shared" ref="AG128:AG164" si="61">+AE128+AF128</f>
        <v>6173369.5800000001</v>
      </c>
      <c r="AH128" s="103">
        <v>20759940.460000001</v>
      </c>
      <c r="AI128" s="103">
        <v>-244493.5</v>
      </c>
      <c r="AJ128" s="109">
        <f t="shared" ref="AJ128:AJ164" si="62">AH128+AI128</f>
        <v>20515446.960000001</v>
      </c>
    </row>
    <row r="129" spans="1:36" ht="15.95" customHeight="1" thickTop="1" thickBot="1" x14ac:dyDescent="0.25">
      <c r="A129" s="52" t="s">
        <v>101</v>
      </c>
      <c r="B129" s="104">
        <f t="shared" si="50"/>
        <v>381831629.18000001</v>
      </c>
      <c r="C129" s="104">
        <f t="shared" si="51"/>
        <v>128301618.81999999</v>
      </c>
      <c r="D129" s="103">
        <v>2094383.48</v>
      </c>
      <c r="E129" s="103"/>
      <c r="F129" s="103">
        <f t="shared" si="52"/>
        <v>2094383.48</v>
      </c>
      <c r="G129" s="103">
        <v>55796660.640000001</v>
      </c>
      <c r="H129" s="103">
        <v>68339942.620000005</v>
      </c>
      <c r="I129" s="103">
        <f t="shared" si="53"/>
        <v>124136603.26000001</v>
      </c>
      <c r="J129" s="103"/>
      <c r="K129" s="103">
        <v>28271388.07</v>
      </c>
      <c r="L129" s="103">
        <f t="shared" si="54"/>
        <v>28271388.07</v>
      </c>
      <c r="M129" s="103">
        <v>12110806.52</v>
      </c>
      <c r="N129" s="103">
        <v>253265.45</v>
      </c>
      <c r="O129" s="103">
        <f t="shared" si="55"/>
        <v>12364071.969999999</v>
      </c>
      <c r="P129" s="103">
        <v>104865591.04000001</v>
      </c>
      <c r="Q129" s="103">
        <v>31302883.98</v>
      </c>
      <c r="R129" s="103">
        <f t="shared" si="56"/>
        <v>136168475.02000001</v>
      </c>
      <c r="S129" s="103">
        <v>285573.62</v>
      </c>
      <c r="T129" s="103"/>
      <c r="U129" s="103">
        <f t="shared" si="57"/>
        <v>285573.62</v>
      </c>
      <c r="V129" s="103">
        <v>2893880.49</v>
      </c>
      <c r="W129" s="103"/>
      <c r="X129" s="103">
        <f t="shared" si="58"/>
        <v>2893880.49</v>
      </c>
      <c r="Y129" s="103">
        <v>177338921.63999999</v>
      </c>
      <c r="Z129" s="103">
        <v>134138.71</v>
      </c>
      <c r="AA129" s="103">
        <f t="shared" si="59"/>
        <v>177473060.34999999</v>
      </c>
      <c r="AB129" s="103"/>
      <c r="AC129" s="103"/>
      <c r="AD129" s="103">
        <f t="shared" si="60"/>
        <v>0</v>
      </c>
      <c r="AE129" s="103">
        <v>9314243.5800000001</v>
      </c>
      <c r="AF129" s="103"/>
      <c r="AG129" s="103">
        <f t="shared" si="61"/>
        <v>9314243.5800000001</v>
      </c>
      <c r="AH129" s="103">
        <v>17131568.170000002</v>
      </c>
      <c r="AI129" s="103">
        <v>-0.01</v>
      </c>
      <c r="AJ129" s="109">
        <f t="shared" si="62"/>
        <v>17131568.16</v>
      </c>
    </row>
    <row r="130" spans="1:36" ht="15.95" customHeight="1" thickTop="1" thickBot="1" x14ac:dyDescent="0.25">
      <c r="A130" s="52" t="s">
        <v>97</v>
      </c>
      <c r="B130" s="104">
        <f t="shared" si="50"/>
        <v>291459124.72999996</v>
      </c>
      <c r="C130" s="104">
        <f t="shared" si="51"/>
        <v>23417513.759999998</v>
      </c>
      <c r="D130" s="103">
        <v>1006708.91</v>
      </c>
      <c r="E130" s="103">
        <v>34927.980000000003</v>
      </c>
      <c r="F130" s="103">
        <f t="shared" si="52"/>
        <v>1041636.89</v>
      </c>
      <c r="G130" s="103">
        <v>10988055.91</v>
      </c>
      <c r="H130" s="103">
        <v>102532.88</v>
      </c>
      <c r="I130" s="103">
        <f t="shared" si="53"/>
        <v>11090588.790000001</v>
      </c>
      <c r="J130" s="103">
        <v>32184.13</v>
      </c>
      <c r="K130" s="103">
        <v>12793465</v>
      </c>
      <c r="L130" s="103">
        <f t="shared" si="54"/>
        <v>12825649.130000001</v>
      </c>
      <c r="M130" s="103">
        <v>5795369.0300000003</v>
      </c>
      <c r="N130" s="103">
        <v>300009</v>
      </c>
      <c r="O130" s="103">
        <f t="shared" si="55"/>
        <v>6095378.0300000003</v>
      </c>
      <c r="P130" s="103">
        <v>95859580.060000002</v>
      </c>
      <c r="Q130" s="103">
        <v>2933937.44</v>
      </c>
      <c r="R130" s="103">
        <f t="shared" si="56"/>
        <v>98793517.5</v>
      </c>
      <c r="S130" s="103">
        <v>9858879.9600000009</v>
      </c>
      <c r="T130" s="103"/>
      <c r="U130" s="103">
        <f t="shared" si="57"/>
        <v>9858879.9600000009</v>
      </c>
      <c r="V130" s="103">
        <v>8249685.0700000003</v>
      </c>
      <c r="W130" s="103">
        <v>131929.89000000001</v>
      </c>
      <c r="X130" s="103">
        <f t="shared" si="58"/>
        <v>8381614.96</v>
      </c>
      <c r="Y130" s="103">
        <v>95553290.370000005</v>
      </c>
      <c r="Z130" s="103">
        <v>5967346.8899999997</v>
      </c>
      <c r="AA130" s="103">
        <f t="shared" si="59"/>
        <v>101520637.26000001</v>
      </c>
      <c r="AB130" s="103"/>
      <c r="AC130" s="103"/>
      <c r="AD130" s="103">
        <f t="shared" si="60"/>
        <v>0</v>
      </c>
      <c r="AE130" s="103">
        <v>7882612.6699999999</v>
      </c>
      <c r="AF130" s="103">
        <v>280301.06</v>
      </c>
      <c r="AG130" s="103">
        <f t="shared" si="61"/>
        <v>8162913.7299999995</v>
      </c>
      <c r="AH130" s="103">
        <v>56232758.619999997</v>
      </c>
      <c r="AI130" s="103">
        <v>873063.62</v>
      </c>
      <c r="AJ130" s="109">
        <f t="shared" si="62"/>
        <v>57105822.239999995</v>
      </c>
    </row>
    <row r="131" spans="1:36" ht="15.95" customHeight="1" thickTop="1" thickBot="1" x14ac:dyDescent="0.25">
      <c r="A131" s="52" t="s">
        <v>92</v>
      </c>
      <c r="B131" s="104">
        <f t="shared" si="50"/>
        <v>277082543.07000005</v>
      </c>
      <c r="C131" s="104">
        <f t="shared" si="51"/>
        <v>30976450.380000003</v>
      </c>
      <c r="D131" s="103">
        <v>139035.14000000001</v>
      </c>
      <c r="E131" s="103"/>
      <c r="F131" s="103">
        <f t="shared" si="52"/>
        <v>139035.14000000001</v>
      </c>
      <c r="G131" s="103">
        <v>17512860.010000002</v>
      </c>
      <c r="H131" s="103">
        <v>875.75</v>
      </c>
      <c r="I131" s="103">
        <f t="shared" si="53"/>
        <v>17513735.760000002</v>
      </c>
      <c r="J131" s="103">
        <v>380708.98</v>
      </c>
      <c r="K131" s="103">
        <v>30656758.370000001</v>
      </c>
      <c r="L131" s="103">
        <f t="shared" si="54"/>
        <v>31037467.350000001</v>
      </c>
      <c r="M131" s="103">
        <v>1158021.1100000001</v>
      </c>
      <c r="N131" s="103"/>
      <c r="O131" s="103">
        <f t="shared" si="55"/>
        <v>1158021.1100000001</v>
      </c>
      <c r="P131" s="103">
        <v>102831638.40000001</v>
      </c>
      <c r="Q131" s="103"/>
      <c r="R131" s="103">
        <f t="shared" si="56"/>
        <v>102831638.40000001</v>
      </c>
      <c r="S131" s="103">
        <v>1036827.69</v>
      </c>
      <c r="T131" s="103"/>
      <c r="U131" s="103">
        <f t="shared" si="57"/>
        <v>1036827.69</v>
      </c>
      <c r="V131" s="103">
        <v>5533881.4800000004</v>
      </c>
      <c r="W131" s="103">
        <v>318815.09999999998</v>
      </c>
      <c r="X131" s="103">
        <f t="shared" si="58"/>
        <v>5852696.5800000001</v>
      </c>
      <c r="Y131" s="103">
        <v>119580880.66</v>
      </c>
      <c r="Z131" s="103"/>
      <c r="AA131" s="103">
        <f t="shared" si="59"/>
        <v>119580880.66</v>
      </c>
      <c r="AB131" s="103"/>
      <c r="AC131" s="103"/>
      <c r="AD131" s="103">
        <f t="shared" si="60"/>
        <v>0</v>
      </c>
      <c r="AE131" s="103">
        <v>8430977.6099999994</v>
      </c>
      <c r="AF131" s="103"/>
      <c r="AG131" s="103">
        <f t="shared" si="61"/>
        <v>8430977.6099999994</v>
      </c>
      <c r="AH131" s="103">
        <v>20477711.989999998</v>
      </c>
      <c r="AI131" s="103">
        <v>1.1599999999999999</v>
      </c>
      <c r="AJ131" s="109">
        <f t="shared" si="62"/>
        <v>20477713.149999999</v>
      </c>
    </row>
    <row r="132" spans="1:36" ht="15.95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5" customHeight="1" thickTop="1" thickBot="1" x14ac:dyDescent="0.25">
      <c r="A133" s="52" t="s">
        <v>94</v>
      </c>
      <c r="B133" s="104">
        <f t="shared" si="50"/>
        <v>80360723.829999998</v>
      </c>
      <c r="C133" s="104">
        <f t="shared" si="51"/>
        <v>89080.39</v>
      </c>
      <c r="D133" s="103"/>
      <c r="E133" s="103"/>
      <c r="F133" s="103">
        <f t="shared" si="52"/>
        <v>0</v>
      </c>
      <c r="G133" s="103">
        <v>192830.56</v>
      </c>
      <c r="H133" s="103"/>
      <c r="I133" s="103">
        <f t="shared" si="53"/>
        <v>192830.56</v>
      </c>
      <c r="J133" s="103"/>
      <c r="K133" s="103"/>
      <c r="L133" s="103">
        <f t="shared" si="54"/>
        <v>0</v>
      </c>
      <c r="M133" s="103">
        <v>4939.18</v>
      </c>
      <c r="N133" s="103"/>
      <c r="O133" s="103">
        <f t="shared" si="55"/>
        <v>4939.18</v>
      </c>
      <c r="P133" s="103">
        <v>6579828.3399999999</v>
      </c>
      <c r="Q133" s="103">
        <v>6300.5</v>
      </c>
      <c r="R133" s="103">
        <f t="shared" si="56"/>
        <v>6586128.8399999999</v>
      </c>
      <c r="S133" s="103">
        <v>552548.6</v>
      </c>
      <c r="T133" s="103"/>
      <c r="U133" s="103">
        <f t="shared" si="57"/>
        <v>552548.6</v>
      </c>
      <c r="V133" s="103">
        <v>106863.94</v>
      </c>
      <c r="W133" s="103"/>
      <c r="X133" s="103">
        <f t="shared" si="58"/>
        <v>106863.94</v>
      </c>
      <c r="Y133" s="103">
        <v>68324947.780000001</v>
      </c>
      <c r="Z133" s="103">
        <v>62544.1</v>
      </c>
      <c r="AA133" s="103">
        <f t="shared" si="59"/>
        <v>68387491.879999995</v>
      </c>
      <c r="AB133" s="103"/>
      <c r="AC133" s="103"/>
      <c r="AD133" s="103">
        <f t="shared" si="60"/>
        <v>0</v>
      </c>
      <c r="AE133" s="103">
        <v>758986.96</v>
      </c>
      <c r="AF133" s="103">
        <v>11873.67</v>
      </c>
      <c r="AG133" s="103">
        <f t="shared" si="61"/>
        <v>770860.63</v>
      </c>
      <c r="AH133" s="103">
        <v>3839778.47</v>
      </c>
      <c r="AI133" s="103">
        <v>8362.1200000000008</v>
      </c>
      <c r="AJ133" s="109">
        <f t="shared" si="62"/>
        <v>3848140.5900000003</v>
      </c>
    </row>
    <row r="134" spans="1:36" ht="15.95" customHeight="1" thickTop="1" thickBot="1" x14ac:dyDescent="0.25">
      <c r="A134" s="52" t="s">
        <v>90</v>
      </c>
      <c r="B134" s="104">
        <f t="shared" si="50"/>
        <v>34216571.909999996</v>
      </c>
      <c r="C134" s="104">
        <f t="shared" si="51"/>
        <v>82164491.069999993</v>
      </c>
      <c r="D134" s="103"/>
      <c r="E134" s="103"/>
      <c r="F134" s="103">
        <f t="shared" si="52"/>
        <v>0</v>
      </c>
      <c r="G134" s="103">
        <v>18754636</v>
      </c>
      <c r="H134" s="103">
        <v>82164491.069999993</v>
      </c>
      <c r="I134" s="103">
        <f t="shared" si="53"/>
        <v>100919127.06999999</v>
      </c>
      <c r="J134" s="103"/>
      <c r="K134" s="103"/>
      <c r="L134" s="103">
        <f t="shared" si="54"/>
        <v>0</v>
      </c>
      <c r="M134" s="103">
        <v>956382.07</v>
      </c>
      <c r="N134" s="103"/>
      <c r="O134" s="103">
        <f t="shared" si="55"/>
        <v>956382.07</v>
      </c>
      <c r="P134" s="103">
        <v>10230015.58</v>
      </c>
      <c r="Q134" s="103"/>
      <c r="R134" s="103">
        <f t="shared" si="56"/>
        <v>10230015.58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4275538.26</v>
      </c>
      <c r="AI134" s="103"/>
      <c r="AJ134" s="109">
        <f t="shared" si="62"/>
        <v>4275538.26</v>
      </c>
    </row>
    <row r="135" spans="1:36" ht="15.95" customHeight="1" thickTop="1" thickBot="1" x14ac:dyDescent="0.25">
      <c r="A135" s="52" t="s">
        <v>78</v>
      </c>
      <c r="B135" s="104">
        <f t="shared" si="50"/>
        <v>69555442.800000012</v>
      </c>
      <c r="C135" s="104">
        <f t="shared" si="51"/>
        <v>52890.13</v>
      </c>
      <c r="D135" s="78"/>
      <c r="E135" s="103"/>
      <c r="F135" s="103">
        <f t="shared" si="52"/>
        <v>0</v>
      </c>
      <c r="G135" s="103">
        <v>166270.09</v>
      </c>
      <c r="H135" s="103"/>
      <c r="I135" s="103">
        <f t="shared" si="53"/>
        <v>166270.09</v>
      </c>
      <c r="J135" s="103"/>
      <c r="K135" s="103"/>
      <c r="L135" s="103">
        <f t="shared" si="54"/>
        <v>0</v>
      </c>
      <c r="M135" s="103">
        <v>1001.33</v>
      </c>
      <c r="N135" s="103"/>
      <c r="O135" s="103">
        <f t="shared" si="55"/>
        <v>1001.33</v>
      </c>
      <c r="P135" s="103">
        <v>282496.7</v>
      </c>
      <c r="Q135" s="103"/>
      <c r="R135" s="103">
        <f t="shared" si="56"/>
        <v>282496.7</v>
      </c>
      <c r="S135" s="103">
        <v>19753.099999999999</v>
      </c>
      <c r="T135" s="103"/>
      <c r="U135" s="103">
        <f t="shared" si="57"/>
        <v>19753.099999999999</v>
      </c>
      <c r="V135" s="103">
        <v>676211.29</v>
      </c>
      <c r="W135" s="103"/>
      <c r="X135" s="103">
        <f t="shared" si="58"/>
        <v>676211.29</v>
      </c>
      <c r="Y135" s="103">
        <v>67372028.840000004</v>
      </c>
      <c r="Z135" s="103">
        <v>52890.13</v>
      </c>
      <c r="AA135" s="103">
        <f t="shared" si="59"/>
        <v>67424918.969999999</v>
      </c>
      <c r="AB135" s="103"/>
      <c r="AC135" s="103"/>
      <c r="AD135" s="103">
        <f t="shared" si="60"/>
        <v>0</v>
      </c>
      <c r="AE135" s="103">
        <v>995185.98</v>
      </c>
      <c r="AF135" s="103"/>
      <c r="AG135" s="103">
        <f t="shared" si="61"/>
        <v>995185.98</v>
      </c>
      <c r="AH135" s="103">
        <v>42495.47</v>
      </c>
      <c r="AI135" s="103"/>
      <c r="AJ135" s="109">
        <f t="shared" si="62"/>
        <v>42495.47</v>
      </c>
    </row>
    <row r="136" spans="1:36" ht="15.95" customHeight="1" thickTop="1" thickBot="1" x14ac:dyDescent="0.25">
      <c r="A136" s="52" t="s">
        <v>96</v>
      </c>
      <c r="B136" s="104">
        <f t="shared" si="50"/>
        <v>4855195.6500000004</v>
      </c>
      <c r="C136" s="104">
        <f t="shared" si="51"/>
        <v>184020739.84</v>
      </c>
      <c r="D136" s="103">
        <v>4396804.1500000004</v>
      </c>
      <c r="E136" s="103"/>
      <c r="F136" s="103">
        <f t="shared" si="52"/>
        <v>4396804.1500000004</v>
      </c>
      <c r="G136" s="103">
        <v>458391.5</v>
      </c>
      <c r="H136" s="103">
        <v>160312.38</v>
      </c>
      <c r="I136" s="103">
        <f t="shared" si="53"/>
        <v>618703.88</v>
      </c>
      <c r="J136" s="103"/>
      <c r="K136" s="103">
        <v>183860427.46000001</v>
      </c>
      <c r="L136" s="103">
        <f t="shared" si="54"/>
        <v>183860427.46000001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5" customHeight="1" thickTop="1" thickBot="1" x14ac:dyDescent="0.25">
      <c r="A137" s="52" t="s">
        <v>100</v>
      </c>
      <c r="B137" s="104">
        <f t="shared" si="50"/>
        <v>10451257.58</v>
      </c>
      <c r="C137" s="104">
        <f t="shared" si="51"/>
        <v>0</v>
      </c>
      <c r="D137" s="103">
        <v>36344.76</v>
      </c>
      <c r="E137" s="103"/>
      <c r="F137" s="103">
        <f t="shared" si="52"/>
        <v>36344.76</v>
      </c>
      <c r="G137" s="103">
        <v>24618.22</v>
      </c>
      <c r="H137" s="103"/>
      <c r="I137" s="103">
        <f t="shared" si="53"/>
        <v>24618.22</v>
      </c>
      <c r="J137" s="103"/>
      <c r="K137" s="103"/>
      <c r="L137" s="103">
        <f t="shared" si="54"/>
        <v>0</v>
      </c>
      <c r="M137" s="103">
        <v>65902.62</v>
      </c>
      <c r="N137" s="103"/>
      <c r="O137" s="103">
        <f t="shared" si="55"/>
        <v>65902.62</v>
      </c>
      <c r="P137" s="103">
        <v>4361479.22</v>
      </c>
      <c r="Q137" s="103"/>
      <c r="R137" s="103">
        <f t="shared" si="56"/>
        <v>4361479.22</v>
      </c>
      <c r="S137" s="103">
        <v>220735.13</v>
      </c>
      <c r="T137" s="103"/>
      <c r="U137" s="103">
        <f t="shared" si="57"/>
        <v>220735.13</v>
      </c>
      <c r="V137" s="103">
        <v>48036.25</v>
      </c>
      <c r="W137" s="103"/>
      <c r="X137" s="103">
        <f t="shared" si="58"/>
        <v>48036.25</v>
      </c>
      <c r="Y137" s="103">
        <v>4580214.3600000003</v>
      </c>
      <c r="Z137" s="103"/>
      <c r="AA137" s="103">
        <f t="shared" si="59"/>
        <v>4580214.3600000003</v>
      </c>
      <c r="AB137" s="103"/>
      <c r="AC137" s="103"/>
      <c r="AD137" s="103">
        <f t="shared" si="60"/>
        <v>0</v>
      </c>
      <c r="AE137" s="103">
        <v>386631.39</v>
      </c>
      <c r="AF137" s="103"/>
      <c r="AG137" s="103">
        <f t="shared" si="61"/>
        <v>386631.39</v>
      </c>
      <c r="AH137" s="103">
        <v>727295.63</v>
      </c>
      <c r="AI137" s="103"/>
      <c r="AJ137" s="109">
        <f t="shared" si="62"/>
        <v>727295.63</v>
      </c>
    </row>
    <row r="138" spans="1:36" ht="15.95" customHeight="1" thickTop="1" thickBot="1" x14ac:dyDescent="0.25">
      <c r="A138" s="52" t="s">
        <v>83</v>
      </c>
      <c r="B138" s="104">
        <f t="shared" si="50"/>
        <v>22221227.73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3829.72</v>
      </c>
      <c r="Q138" s="103"/>
      <c r="R138" s="103">
        <f t="shared" si="56"/>
        <v>3829.72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22184398.010000002</v>
      </c>
      <c r="Z138" s="103"/>
      <c r="AA138" s="103">
        <f t="shared" si="59"/>
        <v>22184398.010000002</v>
      </c>
      <c r="AB138" s="103"/>
      <c r="AC138" s="103"/>
      <c r="AD138" s="103">
        <f t="shared" si="60"/>
        <v>0</v>
      </c>
      <c r="AE138" s="103">
        <v>33000</v>
      </c>
      <c r="AF138" s="103"/>
      <c r="AG138" s="103">
        <f t="shared" si="61"/>
        <v>33000</v>
      </c>
      <c r="AH138" s="103"/>
      <c r="AI138" s="103"/>
      <c r="AJ138" s="109">
        <f t="shared" si="62"/>
        <v>0</v>
      </c>
    </row>
    <row r="139" spans="1:36" ht="15.95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>
        <f t="shared" si="52"/>
        <v>0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/>
      <c r="AI139" s="103"/>
      <c r="AJ139" s="109">
        <f t="shared" si="62"/>
        <v>0</v>
      </c>
    </row>
    <row r="140" spans="1:36" ht="15.95" customHeight="1" thickTop="1" thickBot="1" x14ac:dyDescent="0.25">
      <c r="A140" s="52" t="s">
        <v>81</v>
      </c>
      <c r="B140" s="104">
        <f t="shared" si="50"/>
        <v>27690461.98</v>
      </c>
      <c r="C140" s="104">
        <f t="shared" si="51"/>
        <v>1014625.25</v>
      </c>
      <c r="D140" s="103"/>
      <c r="E140" s="103"/>
      <c r="F140" s="103">
        <f t="shared" si="52"/>
        <v>0</v>
      </c>
      <c r="G140" s="103">
        <v>9974416.4700000007</v>
      </c>
      <c r="H140" s="103">
        <v>659825.18000000005</v>
      </c>
      <c r="I140" s="103">
        <f t="shared" si="53"/>
        <v>10634241.65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2602418.81</v>
      </c>
      <c r="Q140" s="103">
        <v>204518</v>
      </c>
      <c r="R140" s="103">
        <f t="shared" si="56"/>
        <v>2806936.81</v>
      </c>
      <c r="S140" s="103"/>
      <c r="T140" s="103"/>
      <c r="U140" s="103">
        <f t="shared" si="57"/>
        <v>0</v>
      </c>
      <c r="V140" s="103">
        <v>10253.57</v>
      </c>
      <c r="W140" s="103"/>
      <c r="X140" s="103">
        <f t="shared" si="58"/>
        <v>10253.57</v>
      </c>
      <c r="Y140" s="103">
        <v>14680094.279999999</v>
      </c>
      <c r="Z140" s="103">
        <v>135211.57</v>
      </c>
      <c r="AA140" s="103">
        <f t="shared" si="59"/>
        <v>14815305.85</v>
      </c>
      <c r="AB140" s="103"/>
      <c r="AC140" s="103"/>
      <c r="AD140" s="103">
        <f t="shared" si="60"/>
        <v>0</v>
      </c>
      <c r="AE140" s="103">
        <v>96454.31</v>
      </c>
      <c r="AF140" s="103"/>
      <c r="AG140" s="103">
        <f t="shared" si="61"/>
        <v>96454.31</v>
      </c>
      <c r="AH140" s="103">
        <v>326824.53999999998</v>
      </c>
      <c r="AI140" s="103">
        <v>15070.5</v>
      </c>
      <c r="AJ140" s="109">
        <f t="shared" si="62"/>
        <v>341895.04</v>
      </c>
    </row>
    <row r="141" spans="1:36" ht="15.95" customHeight="1" thickTop="1" thickBot="1" x14ac:dyDescent="0.25">
      <c r="A141" s="52" t="s">
        <v>80</v>
      </c>
      <c r="B141" s="104">
        <f t="shared" si="50"/>
        <v>22232771.299999997</v>
      </c>
      <c r="C141" s="104">
        <f t="shared" si="51"/>
        <v>798678.46</v>
      </c>
      <c r="D141" s="103">
        <v>43.1</v>
      </c>
      <c r="E141" s="103"/>
      <c r="F141" s="103">
        <f t="shared" si="52"/>
        <v>43.1</v>
      </c>
      <c r="G141" s="103">
        <v>838691.76</v>
      </c>
      <c r="H141" s="103">
        <v>420524.35</v>
      </c>
      <c r="I141" s="103">
        <f t="shared" si="53"/>
        <v>1259216.1099999999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2279503.25</v>
      </c>
      <c r="Q141" s="103">
        <v>378154.11</v>
      </c>
      <c r="R141" s="103">
        <f t="shared" si="56"/>
        <v>2657657.36</v>
      </c>
      <c r="S141" s="103">
        <v>31206.720000000001</v>
      </c>
      <c r="T141" s="103"/>
      <c r="U141" s="103">
        <f t="shared" si="57"/>
        <v>31206.720000000001</v>
      </c>
      <c r="V141" s="103"/>
      <c r="W141" s="103"/>
      <c r="X141" s="103">
        <f t="shared" si="58"/>
        <v>0</v>
      </c>
      <c r="Y141" s="103">
        <v>15181482.039999999</v>
      </c>
      <c r="Z141" s="103"/>
      <c r="AA141" s="103">
        <f t="shared" si="59"/>
        <v>15181482.039999999</v>
      </c>
      <c r="AB141" s="103"/>
      <c r="AC141" s="103"/>
      <c r="AD141" s="103">
        <f t="shared" si="60"/>
        <v>0</v>
      </c>
      <c r="AE141" s="103">
        <v>490366.01</v>
      </c>
      <c r="AF141" s="103"/>
      <c r="AG141" s="103">
        <f t="shared" si="61"/>
        <v>490366.01</v>
      </c>
      <c r="AH141" s="103">
        <v>3411478.42</v>
      </c>
      <c r="AI141" s="103"/>
      <c r="AJ141" s="109">
        <f t="shared" si="62"/>
        <v>3411478.42</v>
      </c>
    </row>
    <row r="142" spans="1:36" ht="15.95" customHeight="1" thickTop="1" thickBot="1" x14ac:dyDescent="0.25">
      <c r="A142" s="52" t="s">
        <v>109</v>
      </c>
      <c r="B142" s="104">
        <f t="shared" si="50"/>
        <v>39434875.019999996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19192.240000000002</v>
      </c>
      <c r="H142" s="103"/>
      <c r="I142" s="103">
        <f t="shared" si="53"/>
        <v>19192.240000000002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212913.72</v>
      </c>
      <c r="Q142" s="103"/>
      <c r="R142" s="103">
        <f t="shared" si="56"/>
        <v>212913.72</v>
      </c>
      <c r="S142" s="103">
        <v>6156.9</v>
      </c>
      <c r="T142" s="103"/>
      <c r="U142" s="103">
        <f t="shared" si="57"/>
        <v>6156.9</v>
      </c>
      <c r="V142" s="103">
        <v>241973.93</v>
      </c>
      <c r="W142" s="103"/>
      <c r="X142" s="103">
        <f t="shared" si="58"/>
        <v>241973.93</v>
      </c>
      <c r="Y142" s="103">
        <v>35170788.109999999</v>
      </c>
      <c r="Z142" s="103"/>
      <c r="AA142" s="103">
        <f t="shared" si="59"/>
        <v>35170788.109999999</v>
      </c>
      <c r="AB142" s="103"/>
      <c r="AC142" s="103"/>
      <c r="AD142" s="103">
        <f t="shared" si="60"/>
        <v>0</v>
      </c>
      <c r="AE142" s="103">
        <v>3620231.29</v>
      </c>
      <c r="AF142" s="103"/>
      <c r="AG142" s="103">
        <f t="shared" si="61"/>
        <v>3620231.29</v>
      </c>
      <c r="AH142" s="103">
        <v>163618.82999999999</v>
      </c>
      <c r="AI142" s="103"/>
      <c r="AJ142" s="109">
        <f t="shared" si="62"/>
        <v>163618.82999999999</v>
      </c>
    </row>
    <row r="143" spans="1:36" ht="15.95" customHeight="1" thickTop="1" thickBot="1" x14ac:dyDescent="0.25">
      <c r="A143" s="52" t="s">
        <v>79</v>
      </c>
      <c r="B143" s="104">
        <f t="shared" si="50"/>
        <v>36028747.279999994</v>
      </c>
      <c r="C143" s="104">
        <f>(E143+H143+K143+N143+Q143+T143+W143+Z143+AC143+AF143+AI143)</f>
        <v>69731791.150000021</v>
      </c>
      <c r="D143" s="103">
        <v>210001.4</v>
      </c>
      <c r="E143" s="103"/>
      <c r="F143" s="103">
        <f t="shared" si="52"/>
        <v>210001.4</v>
      </c>
      <c r="G143" s="103">
        <v>381927.94</v>
      </c>
      <c r="H143" s="103">
        <v>68426252.430000007</v>
      </c>
      <c r="I143" s="103">
        <f t="shared" si="53"/>
        <v>68808180.370000005</v>
      </c>
      <c r="J143" s="103"/>
      <c r="K143" s="103">
        <v>14270.11</v>
      </c>
      <c r="L143" s="103">
        <f t="shared" si="54"/>
        <v>14270.11</v>
      </c>
      <c r="M143" s="103">
        <v>26533.64</v>
      </c>
      <c r="N143" s="103">
        <v>317240.8</v>
      </c>
      <c r="O143" s="103">
        <f t="shared" si="55"/>
        <v>343774.44</v>
      </c>
      <c r="P143" s="103">
        <v>4652613.63</v>
      </c>
      <c r="Q143" s="103"/>
      <c r="R143" s="103">
        <f t="shared" si="56"/>
        <v>4652613.63</v>
      </c>
      <c r="S143" s="103">
        <v>2693647.71</v>
      </c>
      <c r="T143" s="103">
        <v>367618.06</v>
      </c>
      <c r="U143" s="103">
        <f t="shared" si="57"/>
        <v>3061265.77</v>
      </c>
      <c r="V143" s="103">
        <v>274304.05</v>
      </c>
      <c r="W143" s="103"/>
      <c r="X143" s="103">
        <f t="shared" si="58"/>
        <v>274304.05</v>
      </c>
      <c r="Y143" s="103">
        <v>19941974.789999999</v>
      </c>
      <c r="Z143" s="103">
        <v>124186.09</v>
      </c>
      <c r="AA143" s="103">
        <f t="shared" si="59"/>
        <v>20066160.879999999</v>
      </c>
      <c r="AB143" s="103"/>
      <c r="AC143" s="103"/>
      <c r="AD143" s="103">
        <f t="shared" si="60"/>
        <v>0</v>
      </c>
      <c r="AE143" s="103">
        <v>2771340.22</v>
      </c>
      <c r="AF143" s="103">
        <v>464982.15</v>
      </c>
      <c r="AG143" s="103">
        <f t="shared" si="61"/>
        <v>3236322.37</v>
      </c>
      <c r="AH143" s="103">
        <v>5076403.9000000004</v>
      </c>
      <c r="AI143" s="103">
        <v>17241.509999999998</v>
      </c>
      <c r="AJ143" s="109">
        <f t="shared" si="62"/>
        <v>5093645.41</v>
      </c>
    </row>
    <row r="144" spans="1:36" ht="15.95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5" customHeight="1" thickTop="1" thickBot="1" x14ac:dyDescent="0.25">
      <c r="A145" s="52" t="s">
        <v>102</v>
      </c>
      <c r="B145" s="104">
        <f t="shared" si="50"/>
        <v>335356.53000000003</v>
      </c>
      <c r="C145" s="104">
        <f t="shared" si="51"/>
        <v>17145097.239999998</v>
      </c>
      <c r="D145" s="103"/>
      <c r="E145" s="103"/>
      <c r="F145" s="103">
        <f t="shared" si="52"/>
        <v>0</v>
      </c>
      <c r="G145" s="103">
        <v>335356.53000000003</v>
      </c>
      <c r="H145" s="103"/>
      <c r="I145" s="103">
        <f t="shared" si="53"/>
        <v>335356.53000000003</v>
      </c>
      <c r="J145" s="103"/>
      <c r="K145" s="103">
        <v>17145097.239999998</v>
      </c>
      <c r="L145" s="103">
        <f t="shared" si="54"/>
        <v>17145097.239999998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5" customHeight="1" thickTop="1" thickBot="1" x14ac:dyDescent="0.25">
      <c r="A146" s="52" t="s">
        <v>93</v>
      </c>
      <c r="B146" s="104">
        <f t="shared" si="50"/>
        <v>4908269.55</v>
      </c>
      <c r="C146" s="104">
        <f t="shared" si="51"/>
        <v>0</v>
      </c>
      <c r="D146" s="103">
        <v>293857.71999999997</v>
      </c>
      <c r="E146" s="103"/>
      <c r="F146" s="103">
        <f t="shared" si="52"/>
        <v>293857.71999999997</v>
      </c>
      <c r="G146" s="103"/>
      <c r="H146" s="103"/>
      <c r="I146" s="103">
        <f t="shared" si="53"/>
        <v>0</v>
      </c>
      <c r="J146" s="103"/>
      <c r="K146" s="103"/>
      <c r="L146" s="103">
        <f t="shared" si="54"/>
        <v>0</v>
      </c>
      <c r="M146" s="103"/>
      <c r="N146" s="103"/>
      <c r="O146" s="103">
        <f t="shared" si="55"/>
        <v>0</v>
      </c>
      <c r="P146" s="103"/>
      <c r="Q146" s="103"/>
      <c r="R146" s="103">
        <f t="shared" si="56"/>
        <v>0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4338913.95</v>
      </c>
      <c r="Z146" s="103"/>
      <c r="AA146" s="103">
        <f t="shared" si="59"/>
        <v>4338913.95</v>
      </c>
      <c r="AB146" s="103"/>
      <c r="AC146" s="103"/>
      <c r="AD146" s="103">
        <f t="shared" si="60"/>
        <v>0</v>
      </c>
      <c r="AE146" s="103">
        <v>190732.76</v>
      </c>
      <c r="AF146" s="103"/>
      <c r="AG146" s="103">
        <f t="shared" si="61"/>
        <v>190732.76</v>
      </c>
      <c r="AH146" s="103">
        <v>84765.119999999995</v>
      </c>
      <c r="AI146" s="103"/>
      <c r="AJ146" s="109">
        <f t="shared" si="62"/>
        <v>84765.119999999995</v>
      </c>
    </row>
    <row r="147" spans="1:36" ht="15.95" customHeight="1" thickTop="1" thickBot="1" x14ac:dyDescent="0.25">
      <c r="A147" s="52" t="s">
        <v>103</v>
      </c>
      <c r="B147" s="104">
        <f t="shared" si="50"/>
        <v>31854770.449999999</v>
      </c>
      <c r="C147" s="104">
        <f t="shared" si="51"/>
        <v>0</v>
      </c>
      <c r="D147" s="103">
        <v>1891969.53</v>
      </c>
      <c r="E147" s="103"/>
      <c r="F147" s="103">
        <f t="shared" si="52"/>
        <v>1891969.53</v>
      </c>
      <c r="G147" s="103"/>
      <c r="H147" s="103"/>
      <c r="I147" s="103">
        <f t="shared" si="53"/>
        <v>0</v>
      </c>
      <c r="J147" s="103"/>
      <c r="K147" s="103"/>
      <c r="L147" s="103">
        <f t="shared" si="54"/>
        <v>0</v>
      </c>
      <c r="M147" s="103">
        <v>4547.41</v>
      </c>
      <c r="N147" s="103"/>
      <c r="O147" s="103">
        <f t="shared" si="55"/>
        <v>4547.41</v>
      </c>
      <c r="P147" s="103">
        <v>484885.28</v>
      </c>
      <c r="Q147" s="103"/>
      <c r="R147" s="103">
        <f t="shared" si="56"/>
        <v>484885.28</v>
      </c>
      <c r="S147" s="103">
        <v>5000</v>
      </c>
      <c r="T147" s="103"/>
      <c r="U147" s="103">
        <f t="shared" si="57"/>
        <v>5000</v>
      </c>
      <c r="V147" s="103">
        <v>44930.87</v>
      </c>
      <c r="W147" s="103"/>
      <c r="X147" s="103">
        <f t="shared" si="58"/>
        <v>44930.87</v>
      </c>
      <c r="Y147" s="103">
        <v>22312199.539999999</v>
      </c>
      <c r="Z147" s="103"/>
      <c r="AA147" s="103">
        <f t="shared" si="59"/>
        <v>22312199.539999999</v>
      </c>
      <c r="AB147" s="103"/>
      <c r="AC147" s="103"/>
      <c r="AD147" s="103">
        <f t="shared" si="60"/>
        <v>0</v>
      </c>
      <c r="AE147" s="103">
        <v>5853385.4100000001</v>
      </c>
      <c r="AF147" s="103"/>
      <c r="AG147" s="103">
        <f t="shared" si="61"/>
        <v>5853385.4100000001</v>
      </c>
      <c r="AH147" s="103">
        <v>1257852.4099999999</v>
      </c>
      <c r="AI147" s="103"/>
      <c r="AJ147" s="109">
        <f t="shared" si="62"/>
        <v>1257852.4099999999</v>
      </c>
    </row>
    <row r="148" spans="1:36" ht="15.95" customHeight="1" thickTop="1" thickBot="1" x14ac:dyDescent="0.25">
      <c r="A148" s="51" t="s">
        <v>117</v>
      </c>
      <c r="B148" s="104">
        <f t="shared" si="50"/>
        <v>48375034.530000001</v>
      </c>
      <c r="C148" s="104">
        <f t="shared" si="51"/>
        <v>427839.25</v>
      </c>
      <c r="D148" s="103">
        <v>9869.34</v>
      </c>
      <c r="E148" s="103"/>
      <c r="F148" s="103">
        <f t="shared" si="52"/>
        <v>9869.34</v>
      </c>
      <c r="G148" s="103">
        <v>118810.79</v>
      </c>
      <c r="H148" s="103"/>
      <c r="I148" s="103">
        <f t="shared" si="53"/>
        <v>118810.79</v>
      </c>
      <c r="J148" s="103"/>
      <c r="K148" s="103">
        <v>427839.25</v>
      </c>
      <c r="L148" s="103">
        <f t="shared" si="54"/>
        <v>427839.25</v>
      </c>
      <c r="M148" s="103">
        <v>33407.199999999997</v>
      </c>
      <c r="N148" s="103"/>
      <c r="O148" s="103">
        <f t="shared" si="55"/>
        <v>33407.199999999997</v>
      </c>
      <c r="P148" s="103">
        <v>620216.78</v>
      </c>
      <c r="Q148" s="103"/>
      <c r="R148" s="103">
        <f t="shared" si="56"/>
        <v>620216.78</v>
      </c>
      <c r="S148" s="103">
        <v>40534.480000000003</v>
      </c>
      <c r="T148" s="103"/>
      <c r="U148" s="103">
        <f t="shared" si="57"/>
        <v>40534.480000000003</v>
      </c>
      <c r="V148" s="103">
        <v>21233.62</v>
      </c>
      <c r="W148" s="103"/>
      <c r="X148" s="103">
        <f t="shared" si="58"/>
        <v>21233.62</v>
      </c>
      <c r="Y148" s="103">
        <v>47340960.659999996</v>
      </c>
      <c r="Z148" s="103"/>
      <c r="AA148" s="103">
        <f t="shared" si="59"/>
        <v>47340960.659999996</v>
      </c>
      <c r="AB148" s="103"/>
      <c r="AC148" s="103"/>
      <c r="AD148" s="103">
        <f t="shared" si="60"/>
        <v>0</v>
      </c>
      <c r="AE148" s="103">
        <v>5249.99</v>
      </c>
      <c r="AF148" s="103"/>
      <c r="AG148" s="103">
        <f t="shared" si="61"/>
        <v>5249.99</v>
      </c>
      <c r="AH148" s="103">
        <v>184751.67</v>
      </c>
      <c r="AI148" s="103"/>
      <c r="AJ148" s="109">
        <f t="shared" si="62"/>
        <v>184751.67</v>
      </c>
    </row>
    <row r="149" spans="1:36" ht="15.95" customHeight="1" thickTop="1" thickBot="1" x14ac:dyDescent="0.25">
      <c r="A149" s="52" t="s">
        <v>108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5" customHeight="1" thickTop="1" thickBot="1" x14ac:dyDescent="0.25">
      <c r="A150" s="52" t="s">
        <v>82</v>
      </c>
      <c r="B150" s="104">
        <f t="shared" si="50"/>
        <v>5224494.5599999996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5224494.5599999996</v>
      </c>
      <c r="Z150" s="103"/>
      <c r="AA150" s="103">
        <f t="shared" si="59"/>
        <v>5224494.5599999996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3" customFormat="1" ht="15.95" customHeight="1" thickTop="1" thickBot="1" x14ac:dyDescent="0.25">
      <c r="A151" s="52" t="s">
        <v>106</v>
      </c>
      <c r="B151" s="104">
        <f t="shared" si="50"/>
        <v>0</v>
      </c>
      <c r="C151" s="104">
        <f t="shared" si="51"/>
        <v>0</v>
      </c>
      <c r="D151" s="161"/>
      <c r="E151" s="161"/>
      <c r="F151" s="103">
        <f t="shared" si="52"/>
        <v>0</v>
      </c>
      <c r="G151" s="161"/>
      <c r="H151" s="161"/>
      <c r="I151" s="103">
        <f t="shared" si="53"/>
        <v>0</v>
      </c>
      <c r="J151" s="161"/>
      <c r="K151" s="161"/>
      <c r="L151" s="103">
        <f t="shared" si="54"/>
        <v>0</v>
      </c>
      <c r="M151" s="161"/>
      <c r="N151" s="161"/>
      <c r="O151" s="103">
        <f t="shared" si="55"/>
        <v>0</v>
      </c>
      <c r="P151" s="161"/>
      <c r="Q151" s="161"/>
      <c r="R151" s="103">
        <f t="shared" si="56"/>
        <v>0</v>
      </c>
      <c r="S151" s="161"/>
      <c r="T151" s="161"/>
      <c r="U151" s="103">
        <f t="shared" si="57"/>
        <v>0</v>
      </c>
      <c r="V151" s="161"/>
      <c r="W151" s="161"/>
      <c r="X151" s="103">
        <f t="shared" si="58"/>
        <v>0</v>
      </c>
      <c r="Y151" s="161"/>
      <c r="Z151" s="161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61"/>
      <c r="AI151" s="161"/>
      <c r="AJ151" s="162">
        <f t="shared" si="62"/>
        <v>0</v>
      </c>
    </row>
    <row r="152" spans="1:36" ht="15.95" customHeight="1" thickTop="1" thickBot="1" x14ac:dyDescent="0.25">
      <c r="A152" s="52" t="s">
        <v>116</v>
      </c>
      <c r="B152" s="104">
        <f t="shared" si="50"/>
        <v>38845031.079999998</v>
      </c>
      <c r="C152" s="104">
        <f t="shared" si="51"/>
        <v>794640.92999999993</v>
      </c>
      <c r="D152" s="103">
        <v>69109.06</v>
      </c>
      <c r="E152" s="103"/>
      <c r="F152" s="103">
        <f t="shared" si="52"/>
        <v>69109.06</v>
      </c>
      <c r="G152" s="103">
        <v>959420.9</v>
      </c>
      <c r="H152" s="103"/>
      <c r="I152" s="103">
        <f t="shared" si="53"/>
        <v>959420.9</v>
      </c>
      <c r="J152" s="103"/>
      <c r="K152" s="103"/>
      <c r="L152" s="103">
        <f t="shared" si="54"/>
        <v>0</v>
      </c>
      <c r="M152" s="103">
        <v>834052.37</v>
      </c>
      <c r="N152" s="103"/>
      <c r="O152" s="103">
        <f t="shared" si="55"/>
        <v>834052.37</v>
      </c>
      <c r="P152" s="103">
        <v>9705441.4000000004</v>
      </c>
      <c r="Q152" s="103">
        <v>762773.45</v>
      </c>
      <c r="R152" s="103">
        <f t="shared" si="56"/>
        <v>10468214.85</v>
      </c>
      <c r="S152" s="103">
        <v>32137.35</v>
      </c>
      <c r="T152" s="103"/>
      <c r="U152" s="103">
        <f t="shared" si="57"/>
        <v>32137.35</v>
      </c>
      <c r="V152" s="103">
        <v>648496.15</v>
      </c>
      <c r="W152" s="103">
        <v>1.96</v>
      </c>
      <c r="X152" s="103">
        <f t="shared" si="58"/>
        <v>648498.11</v>
      </c>
      <c r="Y152" s="103">
        <v>22849817.649999999</v>
      </c>
      <c r="Z152" s="103">
        <v>983.88</v>
      </c>
      <c r="AA152" s="103">
        <f t="shared" si="59"/>
        <v>22850801.529999997</v>
      </c>
      <c r="AB152" s="103"/>
      <c r="AC152" s="103"/>
      <c r="AD152" s="103">
        <f t="shared" si="60"/>
        <v>0</v>
      </c>
      <c r="AE152" s="103">
        <v>1812425.03</v>
      </c>
      <c r="AF152" s="103">
        <v>17802.48</v>
      </c>
      <c r="AG152" s="103">
        <f t="shared" si="61"/>
        <v>1830227.51</v>
      </c>
      <c r="AH152" s="103">
        <v>1934131.17</v>
      </c>
      <c r="AI152" s="103">
        <v>13079.16</v>
      </c>
      <c r="AJ152" s="109">
        <f t="shared" si="62"/>
        <v>1947210.3299999998</v>
      </c>
    </row>
    <row r="153" spans="1:36" ht="15.95" customHeight="1" thickTop="1" thickBot="1" x14ac:dyDescent="0.25">
      <c r="A153" s="52" t="s">
        <v>118</v>
      </c>
      <c r="B153" s="104">
        <f t="shared" si="50"/>
        <v>21178093.539999999</v>
      </c>
      <c r="C153" s="104">
        <f t="shared" si="51"/>
        <v>609930541.21000004</v>
      </c>
      <c r="D153" s="103">
        <v>3295348.07</v>
      </c>
      <c r="E153" s="103"/>
      <c r="F153" s="103">
        <f t="shared" si="52"/>
        <v>3295348.07</v>
      </c>
      <c r="G153" s="103">
        <v>16230148.6</v>
      </c>
      <c r="H153" s="103">
        <v>6805271.4699999997</v>
      </c>
      <c r="I153" s="103">
        <f t="shared" si="53"/>
        <v>23035420.07</v>
      </c>
      <c r="J153" s="103"/>
      <c r="K153" s="103">
        <v>603125269.74000001</v>
      </c>
      <c r="L153" s="103">
        <f t="shared" si="54"/>
        <v>603125269.74000001</v>
      </c>
      <c r="M153" s="103">
        <v>1652596.87</v>
      </c>
      <c r="N153" s="103"/>
      <c r="O153" s="103">
        <f t="shared" si="55"/>
        <v>1652596.87</v>
      </c>
      <c r="P153" s="103"/>
      <c r="Q153" s="103"/>
      <c r="R153" s="103">
        <f t="shared" si="56"/>
        <v>0</v>
      </c>
      <c r="S153" s="103"/>
      <c r="T153" s="103"/>
      <c r="U153" s="103">
        <f t="shared" si="57"/>
        <v>0</v>
      </c>
      <c r="V153" s="103"/>
      <c r="W153" s="103"/>
      <c r="X153" s="103">
        <f t="shared" si="58"/>
        <v>0</v>
      </c>
      <c r="Y153" s="103"/>
      <c r="Z153" s="103"/>
      <c r="AA153" s="103">
        <f t="shared" si="59"/>
        <v>0</v>
      </c>
      <c r="AB153" s="103"/>
      <c r="AC153" s="103"/>
      <c r="AD153" s="103">
        <f t="shared" si="60"/>
        <v>0</v>
      </c>
      <c r="AE153" s="103"/>
      <c r="AF153" s="103"/>
      <c r="AG153" s="103">
        <f t="shared" si="61"/>
        <v>0</v>
      </c>
      <c r="AH153" s="103"/>
      <c r="AI153" s="103"/>
      <c r="AJ153" s="109">
        <f t="shared" si="62"/>
        <v>0</v>
      </c>
    </row>
    <row r="154" spans="1:36" ht="15.95" customHeight="1" thickTop="1" thickBot="1" x14ac:dyDescent="0.25">
      <c r="A154" s="52" t="s">
        <v>121</v>
      </c>
      <c r="B154" s="104">
        <f>(D154+G154+J154+M154+P154+S154+V154+Y154+AB154+AE154+AH154)</f>
        <v>8213839.0500000007</v>
      </c>
      <c r="C154" s="104">
        <f t="shared" si="51"/>
        <v>0</v>
      </c>
      <c r="D154" s="103"/>
      <c r="E154" s="103"/>
      <c r="F154" s="103">
        <f t="shared" si="52"/>
        <v>0</v>
      </c>
      <c r="G154" s="103">
        <v>76558.509999999995</v>
      </c>
      <c r="H154" s="103"/>
      <c r="I154" s="103">
        <f t="shared" si="53"/>
        <v>76558.509999999995</v>
      </c>
      <c r="J154" s="103"/>
      <c r="K154" s="103"/>
      <c r="L154" s="103">
        <f t="shared" si="54"/>
        <v>0</v>
      </c>
      <c r="M154" s="103">
        <v>21839.94</v>
      </c>
      <c r="N154" s="103"/>
      <c r="O154" s="103">
        <f t="shared" si="55"/>
        <v>21839.94</v>
      </c>
      <c r="P154" s="103">
        <v>720701.1</v>
      </c>
      <c r="Q154" s="103"/>
      <c r="R154" s="103">
        <f t="shared" si="56"/>
        <v>720701.1</v>
      </c>
      <c r="S154" s="103"/>
      <c r="T154" s="103"/>
      <c r="U154" s="103">
        <f t="shared" si="57"/>
        <v>0</v>
      </c>
      <c r="V154" s="103">
        <v>49487.6</v>
      </c>
      <c r="W154" s="103"/>
      <c r="X154" s="103">
        <f t="shared" si="58"/>
        <v>49487.6</v>
      </c>
      <c r="Y154" s="103">
        <v>6366373.5899999999</v>
      </c>
      <c r="Z154" s="103"/>
      <c r="AA154" s="103">
        <f t="shared" si="59"/>
        <v>6366373.5899999999</v>
      </c>
      <c r="AB154" s="103"/>
      <c r="AC154" s="103"/>
      <c r="AD154" s="103">
        <f t="shared" si="60"/>
        <v>0</v>
      </c>
      <c r="AE154" s="103">
        <v>344963.29</v>
      </c>
      <c r="AF154" s="103"/>
      <c r="AG154" s="103">
        <f t="shared" si="61"/>
        <v>344963.29</v>
      </c>
      <c r="AH154" s="103">
        <v>633915.02</v>
      </c>
      <c r="AI154" s="103"/>
      <c r="AJ154" s="109">
        <f t="shared" si="62"/>
        <v>633915.02</v>
      </c>
    </row>
    <row r="155" spans="1:36" ht="15.95" customHeight="1" thickTop="1" thickBot="1" x14ac:dyDescent="0.25">
      <c r="A155" s="52" t="s">
        <v>99</v>
      </c>
      <c r="B155" s="104">
        <f t="shared" si="50"/>
        <v>6979672.0599999996</v>
      </c>
      <c r="C155" s="104">
        <f t="shared" si="51"/>
        <v>0</v>
      </c>
      <c r="D155" s="103"/>
      <c r="E155" s="103"/>
      <c r="F155" s="103">
        <f t="shared" si="52"/>
        <v>0</v>
      </c>
      <c r="G155" s="103">
        <v>934478.71</v>
      </c>
      <c r="H155" s="103"/>
      <c r="I155" s="103">
        <f t="shared" si="53"/>
        <v>934478.71</v>
      </c>
      <c r="J155" s="103"/>
      <c r="K155" s="103"/>
      <c r="L155" s="103">
        <f t="shared" si="54"/>
        <v>0</v>
      </c>
      <c r="M155" s="103">
        <v>5155.17</v>
      </c>
      <c r="N155" s="103"/>
      <c r="O155" s="103">
        <f t="shared" si="55"/>
        <v>5155.17</v>
      </c>
      <c r="P155" s="103">
        <v>993526.13</v>
      </c>
      <c r="Q155" s="103"/>
      <c r="R155" s="103">
        <f t="shared" si="56"/>
        <v>993526.13</v>
      </c>
      <c r="S155" s="103"/>
      <c r="T155" s="103"/>
      <c r="U155" s="103">
        <f t="shared" si="57"/>
        <v>0</v>
      </c>
      <c r="V155" s="103">
        <v>324733.95</v>
      </c>
      <c r="W155" s="103"/>
      <c r="X155" s="103">
        <f t="shared" si="58"/>
        <v>324733.95</v>
      </c>
      <c r="Y155" s="103">
        <v>2223777.5099999998</v>
      </c>
      <c r="Z155" s="103"/>
      <c r="AA155" s="103">
        <f t="shared" si="59"/>
        <v>2223777.5099999998</v>
      </c>
      <c r="AB155" s="103"/>
      <c r="AC155" s="103"/>
      <c r="AD155" s="103">
        <f t="shared" si="60"/>
        <v>0</v>
      </c>
      <c r="AE155" s="103">
        <v>2321917.39</v>
      </c>
      <c r="AF155" s="103"/>
      <c r="AG155" s="103">
        <f t="shared" si="61"/>
        <v>2321917.39</v>
      </c>
      <c r="AH155" s="103">
        <v>176083.20000000001</v>
      </c>
      <c r="AI155" s="103"/>
      <c r="AJ155" s="109">
        <f t="shared" si="62"/>
        <v>176083.20000000001</v>
      </c>
    </row>
    <row r="156" spans="1:36" ht="15.95" customHeight="1" thickTop="1" thickBot="1" x14ac:dyDescent="0.25">
      <c r="A156" s="52" t="s">
        <v>104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5" customHeight="1" thickTop="1" thickBot="1" x14ac:dyDescent="0.25">
      <c r="A157" s="51" t="s">
        <v>111</v>
      </c>
      <c r="B157" s="104">
        <f t="shared" si="50"/>
        <v>0</v>
      </c>
      <c r="C157" s="104">
        <f t="shared" si="51"/>
        <v>16933943.960000001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16933943.960000001</v>
      </c>
      <c r="L157" s="103">
        <f t="shared" si="54"/>
        <v>16933943.960000001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5" customHeight="1" thickTop="1" thickBot="1" x14ac:dyDescent="0.25">
      <c r="A158" s="52" t="s">
        <v>119</v>
      </c>
      <c r="B158" s="104">
        <f t="shared" si="50"/>
        <v>523351.63000000006</v>
      </c>
      <c r="C158" s="104">
        <f t="shared" si="51"/>
        <v>0</v>
      </c>
      <c r="D158" s="103"/>
      <c r="E158" s="103"/>
      <c r="F158" s="103">
        <f t="shared" si="52"/>
        <v>0</v>
      </c>
      <c r="G158" s="103">
        <v>303665.78000000003</v>
      </c>
      <c r="H158" s="103"/>
      <c r="I158" s="103">
        <f t="shared" si="53"/>
        <v>303665.78000000003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47461.9</v>
      </c>
      <c r="Q158" s="103"/>
      <c r="R158" s="103">
        <f t="shared" si="56"/>
        <v>47461.9</v>
      </c>
      <c r="S158" s="103"/>
      <c r="T158" s="103"/>
      <c r="U158" s="103">
        <f t="shared" si="57"/>
        <v>0</v>
      </c>
      <c r="V158" s="103"/>
      <c r="W158" s="103"/>
      <c r="X158" s="103">
        <f t="shared" si="58"/>
        <v>0</v>
      </c>
      <c r="Y158" s="103">
        <v>149189.88</v>
      </c>
      <c r="Z158" s="103"/>
      <c r="AA158" s="103">
        <f t="shared" si="59"/>
        <v>149189.88</v>
      </c>
      <c r="AB158" s="103"/>
      <c r="AC158" s="103"/>
      <c r="AD158" s="103">
        <f t="shared" si="60"/>
        <v>0</v>
      </c>
      <c r="AE158" s="103"/>
      <c r="AF158" s="103"/>
      <c r="AG158" s="103">
        <f t="shared" si="61"/>
        <v>0</v>
      </c>
      <c r="AH158" s="103">
        <v>23034.07</v>
      </c>
      <c r="AI158" s="103"/>
      <c r="AJ158" s="109">
        <f t="shared" si="62"/>
        <v>23034.07</v>
      </c>
    </row>
    <row r="159" spans="1:36" ht="15.95" customHeight="1" thickTop="1" thickBot="1" x14ac:dyDescent="0.25">
      <c r="A159" s="52" t="s">
        <v>120</v>
      </c>
      <c r="B159" s="104">
        <f>(D159+G159+J159+M159+P159+S159+V159+Y159+AB159+AE159+AH159)</f>
        <v>10914554.439999998</v>
      </c>
      <c r="C159" s="104">
        <f t="shared" si="51"/>
        <v>0</v>
      </c>
      <c r="D159" s="103">
        <v>321.55</v>
      </c>
      <c r="E159" s="103"/>
      <c r="F159" s="103">
        <f t="shared" si="52"/>
        <v>321.55</v>
      </c>
      <c r="G159" s="103">
        <v>8048702.7199999997</v>
      </c>
      <c r="H159" s="103"/>
      <c r="I159" s="103">
        <f t="shared" si="53"/>
        <v>8048702.7199999997</v>
      </c>
      <c r="J159" s="103"/>
      <c r="K159" s="103"/>
      <c r="L159" s="103">
        <f t="shared" si="54"/>
        <v>0</v>
      </c>
      <c r="M159" s="103"/>
      <c r="N159" s="103"/>
      <c r="O159" s="103">
        <f t="shared" si="55"/>
        <v>0</v>
      </c>
      <c r="P159" s="103">
        <v>2658169.86</v>
      </c>
      <c r="Q159" s="103"/>
      <c r="R159" s="103">
        <f t="shared" si="56"/>
        <v>2658169.86</v>
      </c>
      <c r="S159" s="103"/>
      <c r="T159" s="103"/>
      <c r="U159" s="103">
        <f t="shared" si="57"/>
        <v>0</v>
      </c>
      <c r="V159" s="103">
        <v>184361.94</v>
      </c>
      <c r="W159" s="103"/>
      <c r="X159" s="103">
        <f t="shared" si="58"/>
        <v>184361.94</v>
      </c>
      <c r="Y159" s="103"/>
      <c r="Z159" s="103"/>
      <c r="AA159" s="103">
        <f t="shared" si="59"/>
        <v>0</v>
      </c>
      <c r="AB159" s="103"/>
      <c r="AC159" s="103"/>
      <c r="AD159" s="103">
        <f t="shared" si="60"/>
        <v>0</v>
      </c>
      <c r="AE159" s="103"/>
      <c r="AF159" s="103"/>
      <c r="AG159" s="103">
        <f t="shared" si="61"/>
        <v>0</v>
      </c>
      <c r="AH159" s="103">
        <v>22998.37</v>
      </c>
      <c r="AI159" s="103"/>
      <c r="AJ159" s="109">
        <f t="shared" si="62"/>
        <v>22998.37</v>
      </c>
    </row>
    <row r="160" spans="1:36" ht="15.95" customHeight="1" thickTop="1" thickBot="1" x14ac:dyDescent="0.25">
      <c r="A160" s="52" t="s">
        <v>122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5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/>
      <c r="Q161" s="103"/>
      <c r="R161" s="103">
        <f t="shared" si="56"/>
        <v>0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/>
      <c r="Z161" s="103"/>
      <c r="AA161" s="103">
        <f t="shared" si="59"/>
        <v>0</v>
      </c>
      <c r="AB161" s="103"/>
      <c r="AC161" s="103"/>
      <c r="AD161" s="103">
        <f t="shared" si="60"/>
        <v>0</v>
      </c>
      <c r="AE161" s="103"/>
      <c r="AF161" s="103"/>
      <c r="AG161" s="103">
        <f t="shared" si="61"/>
        <v>0</v>
      </c>
      <c r="AH161" s="103"/>
      <c r="AI161" s="103"/>
      <c r="AJ161" s="109">
        <f t="shared" si="62"/>
        <v>0</v>
      </c>
    </row>
    <row r="162" spans="1:40" ht="15.95" customHeight="1" thickTop="1" thickBot="1" x14ac:dyDescent="0.25">
      <c r="A162" s="52" t="s">
        <v>107</v>
      </c>
      <c r="B162" s="104">
        <f t="shared" si="50"/>
        <v>0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/>
      <c r="Z162" s="103"/>
      <c r="AA162" s="103">
        <f t="shared" si="59"/>
        <v>0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5" customHeight="1" thickTop="1" thickBot="1" x14ac:dyDescent="0.25">
      <c r="A163" s="52" t="s">
        <v>105</v>
      </c>
      <c r="B163" s="104">
        <f t="shared" si="50"/>
        <v>1899885.02</v>
      </c>
      <c r="C163" s="104">
        <f t="shared" si="51"/>
        <v>35285517.710000001</v>
      </c>
      <c r="D163" s="103"/>
      <c r="E163" s="103"/>
      <c r="F163" s="103">
        <f t="shared" si="52"/>
        <v>0</v>
      </c>
      <c r="G163" s="103">
        <v>1765458.34</v>
      </c>
      <c r="H163" s="103"/>
      <c r="I163" s="103">
        <f t="shared" si="53"/>
        <v>1765458.34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>
        <v>29250</v>
      </c>
      <c r="Z163" s="103"/>
      <c r="AA163" s="103">
        <f t="shared" si="59"/>
        <v>29250</v>
      </c>
      <c r="AB163" s="103"/>
      <c r="AC163" s="103">
        <v>35285517.710000001</v>
      </c>
      <c r="AD163" s="103">
        <f t="shared" si="60"/>
        <v>35285517.710000001</v>
      </c>
      <c r="AE163" s="103"/>
      <c r="AF163" s="103"/>
      <c r="AG163" s="103">
        <f t="shared" si="61"/>
        <v>0</v>
      </c>
      <c r="AH163" s="103">
        <v>105176.68</v>
      </c>
      <c r="AI163" s="103"/>
      <c r="AJ163" s="109">
        <f t="shared" si="62"/>
        <v>105176.68</v>
      </c>
    </row>
    <row r="164" spans="1:40" s="45" customFormat="1" ht="15.95" customHeight="1" thickTop="1" thickBot="1" x14ac:dyDescent="0.25">
      <c r="A164" s="52" t="s">
        <v>112</v>
      </c>
      <c r="B164" s="106">
        <f>(D164+G164+J164+M164+P164+S164+V164+Y164+AB164+AE164+AH164)</f>
        <v>0</v>
      </c>
      <c r="C164" s="106">
        <f>(E164+H164+K164+N164+Q164+T164+W164+Z164+AC164+AF164+AI164)</f>
        <v>20185490.68</v>
      </c>
      <c r="D164" s="107"/>
      <c r="E164" s="107"/>
      <c r="F164" s="103">
        <f t="shared" si="52"/>
        <v>0</v>
      </c>
      <c r="G164" s="107"/>
      <c r="H164" s="107">
        <v>19972019.48</v>
      </c>
      <c r="I164" s="103">
        <f t="shared" si="53"/>
        <v>19972019.48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/>
      <c r="AF164" s="107">
        <v>213471.2</v>
      </c>
      <c r="AG164" s="103">
        <f t="shared" si="61"/>
        <v>213471.2</v>
      </c>
      <c r="AH164" s="107"/>
      <c r="AI164" s="107"/>
      <c r="AJ164" s="160">
        <f t="shared" si="62"/>
        <v>0</v>
      </c>
      <c r="AK164" s="30"/>
      <c r="AL164" s="30"/>
      <c r="AM164" s="30"/>
      <c r="AN164" s="30"/>
    </row>
    <row r="165" spans="1:40" ht="14.25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2">
        <f t="shared" si="63"/>
        <v>238225423.16</v>
      </c>
    </row>
    <row r="166" spans="1:40" ht="13.5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x14ac:dyDescent="0.2">
      <c r="A167" s="5" t="s">
        <v>38</v>
      </c>
      <c r="B167" s="189">
        <f>(C165/B168*100)</f>
        <v>36.176103566820942</v>
      </c>
      <c r="C167" s="189"/>
      <c r="D167" s="189">
        <f>(E165/D168*100)</f>
        <v>0.19911943334127938</v>
      </c>
      <c r="E167" s="189"/>
      <c r="F167" s="36"/>
      <c r="G167" s="189">
        <f>(H165/G168*100)</f>
        <v>61.500208083335274</v>
      </c>
      <c r="H167" s="189"/>
      <c r="I167" s="36"/>
      <c r="J167" s="189">
        <f>(K165/J168*100)</f>
        <v>99.957785892171458</v>
      </c>
      <c r="K167" s="189"/>
      <c r="L167" s="36"/>
      <c r="M167" s="189">
        <f>(N165/M168*100)</f>
        <v>2.7015107857849863</v>
      </c>
      <c r="N167" s="189"/>
      <c r="O167" s="36"/>
      <c r="P167" s="189">
        <f>(Q165/P168*100)</f>
        <v>6.3921009560417756</v>
      </c>
      <c r="Q167" s="189"/>
      <c r="R167" s="36"/>
      <c r="S167" s="189">
        <f>(T165/S168*100)</f>
        <v>0.27235340567885502</v>
      </c>
      <c r="T167" s="189"/>
      <c r="U167" s="36"/>
      <c r="V167" s="189">
        <f>(W165/V168*100)</f>
        <v>1.3293677504859083</v>
      </c>
      <c r="W167" s="189"/>
      <c r="X167" s="36"/>
      <c r="Y167" s="189">
        <f>(Z165/Y168*100)</f>
        <v>0.85203881073632926</v>
      </c>
      <c r="Z167" s="189"/>
      <c r="AA167" s="36"/>
      <c r="AB167" s="189">
        <f>(AC165/AB168*100)</f>
        <v>100</v>
      </c>
      <c r="AC167" s="189"/>
      <c r="AD167" s="36"/>
      <c r="AE167" s="189">
        <f>(AF165/AE168*100)</f>
        <v>1.5650936738634265</v>
      </c>
      <c r="AF167" s="189"/>
      <c r="AG167" s="36"/>
      <c r="AH167" s="189">
        <f>(AI165/AH168*100)</f>
        <v>3.8442097734670679</v>
      </c>
      <c r="AI167" s="189"/>
      <c r="AJ167" s="36"/>
    </row>
    <row r="168" spans="1:40" x14ac:dyDescent="0.2">
      <c r="A168" s="5" t="s">
        <v>39</v>
      </c>
      <c r="B168" s="187">
        <f>(B165+C165)</f>
        <v>4198353608.7700014</v>
      </c>
      <c r="C168" s="188"/>
      <c r="D168" s="187">
        <f>(D165+E165)</f>
        <v>21444345.880000003</v>
      </c>
      <c r="E168" s="188"/>
      <c r="F168" s="37"/>
      <c r="G168" s="187">
        <f>(G165+H165)</f>
        <v>692347778.91000009</v>
      </c>
      <c r="H168" s="188"/>
      <c r="I168" s="37"/>
      <c r="J168" s="187">
        <f>(J165+K165)</f>
        <v>984362601.45000005</v>
      </c>
      <c r="K168" s="188"/>
      <c r="L168" s="37"/>
      <c r="M168" s="187">
        <f>(M165+N165)</f>
        <v>48605011.199999988</v>
      </c>
      <c r="N168" s="188"/>
      <c r="O168" s="37"/>
      <c r="P168" s="187">
        <f>(P165+Q165)</f>
        <v>809271358.13000011</v>
      </c>
      <c r="Q168" s="188"/>
      <c r="R168" s="37"/>
      <c r="S168" s="187">
        <f>(S165+T165)</f>
        <v>134978323.13999999</v>
      </c>
      <c r="T168" s="188"/>
      <c r="U168" s="37"/>
      <c r="V168" s="187">
        <f>(V165+W165)</f>
        <v>41274511.11999999</v>
      </c>
      <c r="W168" s="188"/>
      <c r="X168" s="37"/>
      <c r="Y168" s="187">
        <f>(Y165+Z165)</f>
        <v>1129116556.52</v>
      </c>
      <c r="Z168" s="188"/>
      <c r="AA168" s="37"/>
      <c r="AB168" s="187">
        <f>(AB165+AC165)</f>
        <v>35285517.710000001</v>
      </c>
      <c r="AC168" s="188"/>
      <c r="AD168" s="37"/>
      <c r="AE168" s="187">
        <f>(AE165+AF165)</f>
        <v>63442181.550000004</v>
      </c>
      <c r="AF168" s="188"/>
      <c r="AG168" s="37"/>
      <c r="AH168" s="187">
        <f>(AH165+AI165)</f>
        <v>238225423.15999997</v>
      </c>
      <c r="AI168" s="188"/>
      <c r="AJ168" s="37"/>
    </row>
    <row r="169" spans="1:40" x14ac:dyDescent="0.2">
      <c r="A169" s="5" t="s">
        <v>40</v>
      </c>
      <c r="B169" s="189">
        <f>SUM(D169:AI169)</f>
        <v>99.999999999999972</v>
      </c>
      <c r="C169" s="188"/>
      <c r="D169" s="189">
        <f>(D168/B168*100)</f>
        <v>0.5107798884592426</v>
      </c>
      <c r="E169" s="189"/>
      <c r="F169" s="36"/>
      <c r="G169" s="189">
        <f>(G168/B168*100)</f>
        <v>16.490935338646672</v>
      </c>
      <c r="H169" s="189"/>
      <c r="I169" s="36"/>
      <c r="J169" s="189">
        <f>(J168/B168*100)</f>
        <v>23.446395734598219</v>
      </c>
      <c r="K169" s="189"/>
      <c r="L169" s="36"/>
      <c r="M169" s="189">
        <f>(M168/B168*100)</f>
        <v>1.1577159936806722</v>
      </c>
      <c r="N169" s="189"/>
      <c r="O169" s="36"/>
      <c r="P169" s="189">
        <f>(P168/B168*100)</f>
        <v>19.275921790853957</v>
      </c>
      <c r="Q169" s="189"/>
      <c r="R169" s="36"/>
      <c r="S169" s="189">
        <f>(S168/B168*100)</f>
        <v>3.2150298835724991</v>
      </c>
      <c r="T169" s="189"/>
      <c r="U169" s="36"/>
      <c r="V169" s="189">
        <f>(V168/B168*100)</f>
        <v>0.98311183302380889</v>
      </c>
      <c r="W169" s="189"/>
      <c r="X169" s="36"/>
      <c r="Y169" s="189">
        <f>(Y168/B168*100)</f>
        <v>26.894270033885952</v>
      </c>
      <c r="Z169" s="189"/>
      <c r="AA169" s="36"/>
      <c r="AB169" s="189">
        <f>(AB168/B168*100)</f>
        <v>0.84046083293916862</v>
      </c>
      <c r="AC169" s="189"/>
      <c r="AD169" s="36"/>
      <c r="AE169" s="189">
        <f>(AE168/B168*100)</f>
        <v>1.5111204882188751</v>
      </c>
      <c r="AF169" s="189"/>
      <c r="AG169" s="36"/>
      <c r="AH169" s="189">
        <f>(AH168/B168*100)</f>
        <v>5.6742581821209015</v>
      </c>
      <c r="AI169" s="189"/>
      <c r="AJ169" s="36"/>
    </row>
    <row r="170" spans="1:40" x14ac:dyDescent="0.2">
      <c r="A170" s="112" t="s">
        <v>98</v>
      </c>
      <c r="D170" s="41"/>
    </row>
    <row r="171" spans="1:40" x14ac:dyDescent="0.2">
      <c r="A171" s="112"/>
      <c r="D171" s="41"/>
    </row>
    <row r="172" spans="1:40" x14ac:dyDescent="0.2">
      <c r="A172" s="112"/>
      <c r="D172" s="41"/>
    </row>
    <row r="173" spans="1:40" x14ac:dyDescent="0.2">
      <c r="A173" s="112"/>
      <c r="C173" s="181"/>
      <c r="D173" s="41"/>
    </row>
    <row r="174" spans="1:40" x14ac:dyDescent="0.2">
      <c r="A174" s="112"/>
      <c r="D174" s="41"/>
    </row>
    <row r="175" spans="1:40" x14ac:dyDescent="0.2">
      <c r="A175" s="112"/>
      <c r="D175" s="41"/>
    </row>
    <row r="176" spans="1:40" x14ac:dyDescent="0.2">
      <c r="B176" s="40"/>
    </row>
    <row r="177" spans="1:36" x14ac:dyDescent="0.2">
      <c r="B177" s="40"/>
    </row>
    <row r="178" spans="1:36" ht="20.25" hidden="1" x14ac:dyDescent="0.3">
      <c r="A178" s="191" t="s">
        <v>42</v>
      </c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</row>
    <row r="179" spans="1:36" hidden="1" x14ac:dyDescent="0.2">
      <c r="A179" s="192" t="s">
        <v>56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</row>
    <row r="180" spans="1:36" hidden="1" x14ac:dyDescent="0.2">
      <c r="A180" s="194" t="s">
        <v>145</v>
      </c>
      <c r="B180" s="194"/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</row>
    <row r="181" spans="1:36" hidden="1" x14ac:dyDescent="0.2">
      <c r="A181" s="192" t="s">
        <v>115</v>
      </c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86" t="s">
        <v>33</v>
      </c>
      <c r="B184" s="190" t="s">
        <v>0</v>
      </c>
      <c r="C184" s="190"/>
      <c r="D184" s="190" t="s">
        <v>12</v>
      </c>
      <c r="E184" s="190"/>
      <c r="F184" s="159"/>
      <c r="G184" s="190" t="s">
        <v>13</v>
      </c>
      <c r="H184" s="190"/>
      <c r="I184" s="159"/>
      <c r="J184" s="190" t="s">
        <v>14</v>
      </c>
      <c r="K184" s="190"/>
      <c r="L184" s="159"/>
      <c r="M184" s="190" t="s">
        <v>15</v>
      </c>
      <c r="N184" s="190"/>
      <c r="O184" s="159"/>
      <c r="P184" s="190" t="s">
        <v>27</v>
      </c>
      <c r="Q184" s="190"/>
      <c r="R184" s="159"/>
      <c r="S184" s="190" t="s">
        <v>35</v>
      </c>
      <c r="T184" s="190"/>
      <c r="U184" s="159"/>
      <c r="V184" s="190" t="s">
        <v>16</v>
      </c>
      <c r="W184" s="190"/>
      <c r="X184" s="159"/>
      <c r="Y184" s="190" t="s">
        <v>68</v>
      </c>
      <c r="Z184" s="190"/>
      <c r="AA184" s="159"/>
      <c r="AB184" s="190" t="s">
        <v>34</v>
      </c>
      <c r="AC184" s="190"/>
      <c r="AD184" s="159"/>
      <c r="AE184" s="190" t="s">
        <v>17</v>
      </c>
      <c r="AF184" s="190"/>
      <c r="AG184" s="159"/>
      <c r="AH184" s="190" t="s">
        <v>18</v>
      </c>
      <c r="AI184" s="190"/>
      <c r="AJ184" s="74"/>
    </row>
    <row r="185" spans="1:36" ht="25.5" hidden="1" thickTop="1" thickBot="1" x14ac:dyDescent="0.25">
      <c r="A185" s="195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64">(D186+G186+J186+M186+P186+S186+V186+Y186+AB186+AE186+AH186)</f>
        <v>0</v>
      </c>
      <c r="C186" s="104">
        <f t="shared" ref="C186:C222" si="65">(E186+H186+K186+N186+Q186+T186+W186+Z186+AC186+AF186+AI186)</f>
        <v>0</v>
      </c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9">
        <f>AH186+AI186</f>
        <v>0</v>
      </c>
    </row>
    <row r="187" spans="1:36" ht="15.95" hidden="1" customHeight="1" thickTop="1" thickBot="1" x14ac:dyDescent="0.25">
      <c r="A187" s="52" t="s">
        <v>86</v>
      </c>
      <c r="B187" s="104">
        <f t="shared" si="64"/>
        <v>0</v>
      </c>
      <c r="C187" s="104">
        <f t="shared" si="65"/>
        <v>0</v>
      </c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9">
        <f t="shared" ref="AJ187:AJ223" si="66">AH187+AI187</f>
        <v>0</v>
      </c>
    </row>
    <row r="188" spans="1:36" ht="15.95" hidden="1" customHeight="1" thickTop="1" thickBot="1" x14ac:dyDescent="0.25">
      <c r="A188" s="52" t="s">
        <v>101</v>
      </c>
      <c r="B188" s="104">
        <f t="shared" si="64"/>
        <v>0</v>
      </c>
      <c r="C188" s="104">
        <f t="shared" si="65"/>
        <v>0</v>
      </c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9">
        <f t="shared" si="66"/>
        <v>0</v>
      </c>
    </row>
    <row r="189" spans="1:36" ht="15.95" hidden="1" customHeight="1" thickTop="1" thickBot="1" x14ac:dyDescent="0.25">
      <c r="A189" s="52" t="s">
        <v>97</v>
      </c>
      <c r="B189" s="104">
        <f t="shared" si="64"/>
        <v>0</v>
      </c>
      <c r="C189" s="104">
        <f t="shared" si="65"/>
        <v>0</v>
      </c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9">
        <f t="shared" si="66"/>
        <v>0</v>
      </c>
    </row>
    <row r="190" spans="1:36" ht="15.95" hidden="1" customHeight="1" thickTop="1" thickBot="1" x14ac:dyDescent="0.25">
      <c r="A190" s="52" t="s">
        <v>92</v>
      </c>
      <c r="B190" s="104">
        <f t="shared" si="64"/>
        <v>0</v>
      </c>
      <c r="C190" s="104">
        <f t="shared" si="65"/>
        <v>0</v>
      </c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9">
        <f t="shared" si="66"/>
        <v>0</v>
      </c>
    </row>
    <row r="191" spans="1:36" ht="15.95" hidden="1" customHeight="1" thickTop="1" thickBot="1" x14ac:dyDescent="0.25">
      <c r="A191" s="52" t="s">
        <v>89</v>
      </c>
      <c r="B191" s="104">
        <f t="shared" si="64"/>
        <v>0</v>
      </c>
      <c r="C191" s="104">
        <f t="shared" si="65"/>
        <v>0</v>
      </c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9">
        <f t="shared" si="66"/>
        <v>0</v>
      </c>
    </row>
    <row r="192" spans="1:36" ht="15.95" hidden="1" customHeight="1" thickTop="1" thickBot="1" x14ac:dyDescent="0.25">
      <c r="A192" s="52" t="s">
        <v>94</v>
      </c>
      <c r="B192" s="104">
        <f t="shared" si="64"/>
        <v>0</v>
      </c>
      <c r="C192" s="104">
        <f t="shared" si="65"/>
        <v>0</v>
      </c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9">
        <f t="shared" si="66"/>
        <v>0</v>
      </c>
    </row>
    <row r="193" spans="1:36" ht="15.95" hidden="1" customHeight="1" thickTop="1" thickBot="1" x14ac:dyDescent="0.25">
      <c r="A193" s="52" t="s">
        <v>90</v>
      </c>
      <c r="B193" s="104">
        <f t="shared" si="64"/>
        <v>0</v>
      </c>
      <c r="C193" s="104">
        <f t="shared" si="65"/>
        <v>0</v>
      </c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9">
        <f t="shared" si="66"/>
        <v>0</v>
      </c>
    </row>
    <row r="194" spans="1:36" ht="15.95" hidden="1" customHeight="1" thickTop="1" thickBot="1" x14ac:dyDescent="0.25">
      <c r="A194" s="52" t="s">
        <v>78</v>
      </c>
      <c r="B194" s="104">
        <f t="shared" si="64"/>
        <v>0</v>
      </c>
      <c r="C194" s="104">
        <f t="shared" si="65"/>
        <v>0</v>
      </c>
      <c r="D194" s="78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9">
        <f t="shared" si="66"/>
        <v>0</v>
      </c>
    </row>
    <row r="195" spans="1:36" ht="15.95" hidden="1" customHeight="1" thickTop="1" thickBot="1" x14ac:dyDescent="0.25">
      <c r="A195" s="52" t="s">
        <v>96</v>
      </c>
      <c r="B195" s="104">
        <f t="shared" si="64"/>
        <v>0</v>
      </c>
      <c r="C195" s="104">
        <f t="shared" si="65"/>
        <v>0</v>
      </c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9">
        <f t="shared" si="66"/>
        <v>0</v>
      </c>
    </row>
    <row r="196" spans="1:36" ht="15.95" hidden="1" customHeight="1" thickTop="1" thickBot="1" x14ac:dyDescent="0.25">
      <c r="A196" s="52" t="s">
        <v>100</v>
      </c>
      <c r="B196" s="104">
        <f t="shared" si="64"/>
        <v>0</v>
      </c>
      <c r="C196" s="104">
        <f t="shared" si="65"/>
        <v>0</v>
      </c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9">
        <f t="shared" si="66"/>
        <v>0</v>
      </c>
    </row>
    <row r="197" spans="1:36" ht="15.95" hidden="1" customHeight="1" thickTop="1" thickBot="1" x14ac:dyDescent="0.25">
      <c r="A197" s="52" t="s">
        <v>83</v>
      </c>
      <c r="B197" s="104">
        <f t="shared" si="64"/>
        <v>0</v>
      </c>
      <c r="C197" s="104">
        <f t="shared" si="65"/>
        <v>0</v>
      </c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9">
        <f t="shared" si="66"/>
        <v>0</v>
      </c>
    </row>
    <row r="198" spans="1:36" ht="15.95" hidden="1" customHeight="1" thickTop="1" thickBot="1" x14ac:dyDescent="0.25">
      <c r="A198" s="52" t="s">
        <v>85</v>
      </c>
      <c r="B198" s="104">
        <f t="shared" si="64"/>
        <v>0</v>
      </c>
      <c r="C198" s="104">
        <f t="shared" si="65"/>
        <v>0</v>
      </c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9">
        <f t="shared" si="66"/>
        <v>0</v>
      </c>
    </row>
    <row r="199" spans="1:36" ht="15.95" hidden="1" customHeight="1" thickTop="1" thickBot="1" x14ac:dyDescent="0.25">
      <c r="A199" s="52" t="s">
        <v>81</v>
      </c>
      <c r="B199" s="104">
        <f t="shared" si="64"/>
        <v>0</v>
      </c>
      <c r="C199" s="104">
        <f t="shared" si="65"/>
        <v>0</v>
      </c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9">
        <f t="shared" si="66"/>
        <v>0</v>
      </c>
    </row>
    <row r="200" spans="1:36" ht="15.95" hidden="1" customHeight="1" thickTop="1" thickBot="1" x14ac:dyDescent="0.25">
      <c r="A200" s="52" t="s">
        <v>80</v>
      </c>
      <c r="B200" s="104">
        <f t="shared" si="64"/>
        <v>0</v>
      </c>
      <c r="C200" s="104">
        <f t="shared" si="65"/>
        <v>0</v>
      </c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9">
        <f t="shared" si="66"/>
        <v>0</v>
      </c>
    </row>
    <row r="201" spans="1:36" ht="15.95" hidden="1" customHeight="1" thickTop="1" thickBot="1" x14ac:dyDescent="0.25">
      <c r="A201" s="52" t="s">
        <v>109</v>
      </c>
      <c r="B201" s="104">
        <f t="shared" si="64"/>
        <v>0</v>
      </c>
      <c r="C201" s="104">
        <f t="shared" si="65"/>
        <v>0</v>
      </c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9">
        <f t="shared" si="66"/>
        <v>0</v>
      </c>
    </row>
    <row r="202" spans="1:36" ht="15.95" hidden="1" customHeight="1" thickTop="1" thickBot="1" x14ac:dyDescent="0.25">
      <c r="A202" s="52" t="s">
        <v>79</v>
      </c>
      <c r="B202" s="104">
        <f t="shared" si="64"/>
        <v>0</v>
      </c>
      <c r="C202" s="104">
        <f t="shared" si="65"/>
        <v>0</v>
      </c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9">
        <f t="shared" si="66"/>
        <v>0</v>
      </c>
    </row>
    <row r="203" spans="1:36" ht="15.95" hidden="1" customHeight="1" thickTop="1" thickBot="1" x14ac:dyDescent="0.25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9">
        <f t="shared" si="66"/>
        <v>0</v>
      </c>
    </row>
    <row r="204" spans="1:36" ht="15.95" hidden="1" customHeight="1" thickTop="1" thickBot="1" x14ac:dyDescent="0.25">
      <c r="A204" s="52" t="s">
        <v>102</v>
      </c>
      <c r="B204" s="104">
        <f t="shared" si="64"/>
        <v>0</v>
      </c>
      <c r="C204" s="104">
        <f t="shared" si="65"/>
        <v>0</v>
      </c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9">
        <f t="shared" si="66"/>
        <v>0</v>
      </c>
    </row>
    <row r="205" spans="1:36" ht="15.95" hidden="1" customHeight="1" thickTop="1" thickBot="1" x14ac:dyDescent="0.25">
      <c r="A205" s="52" t="s">
        <v>93</v>
      </c>
      <c r="B205" s="104">
        <f t="shared" si="64"/>
        <v>0</v>
      </c>
      <c r="C205" s="104">
        <f t="shared" si="65"/>
        <v>0</v>
      </c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9">
        <f t="shared" si="66"/>
        <v>0</v>
      </c>
    </row>
    <row r="206" spans="1:36" ht="15.95" hidden="1" customHeight="1" thickTop="1" thickBot="1" x14ac:dyDescent="0.25">
      <c r="A206" s="52" t="s">
        <v>103</v>
      </c>
      <c r="B206" s="104">
        <f t="shared" si="64"/>
        <v>0</v>
      </c>
      <c r="C206" s="104">
        <f t="shared" si="65"/>
        <v>0</v>
      </c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9">
        <f t="shared" si="66"/>
        <v>0</v>
      </c>
    </row>
    <row r="207" spans="1:36" ht="15.95" hidden="1" customHeight="1" thickTop="1" thickBot="1" x14ac:dyDescent="0.25">
      <c r="A207" s="51" t="s">
        <v>117</v>
      </c>
      <c r="B207" s="104">
        <f t="shared" si="64"/>
        <v>0</v>
      </c>
      <c r="C207" s="104">
        <f t="shared" si="65"/>
        <v>0</v>
      </c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9">
        <f t="shared" si="66"/>
        <v>0</v>
      </c>
    </row>
    <row r="208" spans="1:36" ht="15.95" hidden="1" customHeight="1" thickTop="1" thickBot="1" x14ac:dyDescent="0.25">
      <c r="A208" s="52" t="s">
        <v>108</v>
      </c>
      <c r="B208" s="104">
        <f t="shared" si="64"/>
        <v>0</v>
      </c>
      <c r="C208" s="104">
        <f t="shared" si="65"/>
        <v>0</v>
      </c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9">
        <f t="shared" si="66"/>
        <v>0</v>
      </c>
    </row>
    <row r="209" spans="1:36" ht="15.95" hidden="1" customHeight="1" thickTop="1" thickBot="1" x14ac:dyDescent="0.25">
      <c r="A209" s="52" t="s">
        <v>82</v>
      </c>
      <c r="B209" s="104">
        <f t="shared" si="64"/>
        <v>0</v>
      </c>
      <c r="C209" s="104">
        <f t="shared" si="65"/>
        <v>0</v>
      </c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9">
        <f t="shared" si="66"/>
        <v>0</v>
      </c>
    </row>
    <row r="210" spans="1:36" ht="15.95" hidden="1" customHeight="1" thickTop="1" thickBot="1" x14ac:dyDescent="0.25">
      <c r="A210" s="52" t="s">
        <v>106</v>
      </c>
      <c r="B210" s="104">
        <f t="shared" si="64"/>
        <v>0</v>
      </c>
      <c r="C210" s="104">
        <f t="shared" si="65"/>
        <v>0</v>
      </c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9">
        <f t="shared" si="66"/>
        <v>0</v>
      </c>
    </row>
    <row r="211" spans="1:36" ht="15.95" hidden="1" customHeight="1" thickTop="1" thickBot="1" x14ac:dyDescent="0.25">
      <c r="A211" s="52" t="s">
        <v>116</v>
      </c>
      <c r="B211" s="104">
        <f t="shared" si="64"/>
        <v>0</v>
      </c>
      <c r="C211" s="104">
        <f t="shared" si="65"/>
        <v>0</v>
      </c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9">
        <f t="shared" si="66"/>
        <v>0</v>
      </c>
    </row>
    <row r="212" spans="1:36" ht="15.95" hidden="1" customHeight="1" thickTop="1" thickBot="1" x14ac:dyDescent="0.25">
      <c r="A212" s="52" t="s">
        <v>118</v>
      </c>
      <c r="B212" s="104">
        <f t="shared" si="64"/>
        <v>0</v>
      </c>
      <c r="C212" s="104">
        <f t="shared" si="65"/>
        <v>0</v>
      </c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9">
        <f t="shared" si="66"/>
        <v>0</v>
      </c>
    </row>
    <row r="213" spans="1:36" ht="15.95" hidden="1" customHeight="1" thickTop="1" thickBot="1" x14ac:dyDescent="0.25">
      <c r="A213" s="52" t="s">
        <v>121</v>
      </c>
      <c r="B213" s="104">
        <f t="shared" si="64"/>
        <v>0</v>
      </c>
      <c r="C213" s="104">
        <f t="shared" si="65"/>
        <v>0</v>
      </c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9">
        <f t="shared" si="66"/>
        <v>0</v>
      </c>
    </row>
    <row r="214" spans="1:36" ht="15.95" hidden="1" customHeight="1" thickTop="1" thickBot="1" x14ac:dyDescent="0.25">
      <c r="A214" s="52" t="s">
        <v>99</v>
      </c>
      <c r="B214" s="104">
        <f t="shared" si="64"/>
        <v>0</v>
      </c>
      <c r="C214" s="104">
        <f t="shared" si="65"/>
        <v>0</v>
      </c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9">
        <f t="shared" si="66"/>
        <v>0</v>
      </c>
    </row>
    <row r="215" spans="1:36" ht="15.95" hidden="1" customHeight="1" thickTop="1" thickBot="1" x14ac:dyDescent="0.25">
      <c r="A215" s="52" t="s">
        <v>104</v>
      </c>
      <c r="B215" s="104">
        <f t="shared" si="64"/>
        <v>0</v>
      </c>
      <c r="C215" s="104">
        <f t="shared" si="65"/>
        <v>0</v>
      </c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9">
        <f t="shared" si="66"/>
        <v>0</v>
      </c>
    </row>
    <row r="216" spans="1:36" ht="15.95" hidden="1" customHeight="1" thickTop="1" thickBot="1" x14ac:dyDescent="0.25">
      <c r="A216" s="51" t="s">
        <v>111</v>
      </c>
      <c r="B216" s="104">
        <f t="shared" si="64"/>
        <v>0</v>
      </c>
      <c r="C216" s="104">
        <f t="shared" si="65"/>
        <v>0</v>
      </c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9">
        <f t="shared" si="66"/>
        <v>0</v>
      </c>
    </row>
    <row r="217" spans="1:36" ht="15.95" hidden="1" customHeight="1" thickTop="1" thickBot="1" x14ac:dyDescent="0.25">
      <c r="A217" s="52" t="s">
        <v>119</v>
      </c>
      <c r="B217" s="104">
        <f t="shared" si="64"/>
        <v>0</v>
      </c>
      <c r="C217" s="104">
        <f t="shared" si="65"/>
        <v>0</v>
      </c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9">
        <f t="shared" si="66"/>
        <v>0</v>
      </c>
    </row>
    <row r="218" spans="1:36" ht="15.95" hidden="1" customHeight="1" thickTop="1" thickBot="1" x14ac:dyDescent="0.25">
      <c r="A218" s="52" t="s">
        <v>120</v>
      </c>
      <c r="B218" s="104">
        <f t="shared" si="64"/>
        <v>0</v>
      </c>
      <c r="C218" s="104">
        <f t="shared" si="65"/>
        <v>0</v>
      </c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9">
        <f t="shared" si="66"/>
        <v>0</v>
      </c>
    </row>
    <row r="219" spans="1:36" ht="15.95" hidden="1" customHeight="1" thickTop="1" thickBot="1" x14ac:dyDescent="0.25">
      <c r="A219" s="52" t="s">
        <v>122</v>
      </c>
      <c r="B219" s="104">
        <f t="shared" si="64"/>
        <v>0</v>
      </c>
      <c r="C219" s="104">
        <f t="shared" si="65"/>
        <v>0</v>
      </c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9">
        <f t="shared" si="66"/>
        <v>0</v>
      </c>
    </row>
    <row r="220" spans="1:36" ht="15.95" hidden="1" customHeight="1" thickTop="1" thickBot="1" x14ac:dyDescent="0.25">
      <c r="A220" s="52" t="s">
        <v>88</v>
      </c>
      <c r="B220" s="104">
        <f t="shared" si="64"/>
        <v>0</v>
      </c>
      <c r="C220" s="104">
        <f t="shared" si="65"/>
        <v>0</v>
      </c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9">
        <f t="shared" si="66"/>
        <v>0</v>
      </c>
    </row>
    <row r="221" spans="1:36" ht="15.95" hidden="1" customHeight="1" thickTop="1" thickBot="1" x14ac:dyDescent="0.25">
      <c r="A221" s="52" t="s">
        <v>107</v>
      </c>
      <c r="B221" s="104">
        <f t="shared" si="64"/>
        <v>0</v>
      </c>
      <c r="C221" s="104">
        <f t="shared" si="65"/>
        <v>0</v>
      </c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9">
        <f t="shared" si="66"/>
        <v>0</v>
      </c>
    </row>
    <row r="222" spans="1:36" ht="15.95" hidden="1" customHeight="1" thickTop="1" thickBot="1" x14ac:dyDescent="0.25">
      <c r="A222" s="52" t="s">
        <v>105</v>
      </c>
      <c r="B222" s="104">
        <f t="shared" si="64"/>
        <v>0</v>
      </c>
      <c r="C222" s="104">
        <f t="shared" si="65"/>
        <v>0</v>
      </c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9">
        <f t="shared" si="66"/>
        <v>0</v>
      </c>
    </row>
    <row r="223" spans="1:36" ht="15.95" hidden="1" customHeight="1" thickTop="1" thickBot="1" x14ac:dyDescent="0.25">
      <c r="A223" s="52" t="s">
        <v>112</v>
      </c>
      <c r="B223" s="104">
        <f>(D223+G223+J223+M223+P223+S223+V223+Y223+AB223+AE223+AH223)</f>
        <v>0</v>
      </c>
      <c r="C223" s="104">
        <f>(E223+H223+K223+N223+Q223+T223+W223+Z223+AC223+AF223+AI223)</f>
        <v>0</v>
      </c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9">
        <f t="shared" si="66"/>
        <v>0</v>
      </c>
    </row>
    <row r="224" spans="1:36" ht="14.25" hidden="1" thickTop="1" thickBot="1" x14ac:dyDescent="0.25">
      <c r="A224" s="55" t="s">
        <v>19</v>
      </c>
      <c r="B224" s="66">
        <f>SUM(B186:B223)</f>
        <v>0</v>
      </c>
      <c r="C224" s="66">
        <f t="shared" ref="C224:AJ224" si="67">SUM(C186:C223)</f>
        <v>0</v>
      </c>
      <c r="D224" s="66">
        <f t="shared" si="67"/>
        <v>0</v>
      </c>
      <c r="E224" s="66">
        <f t="shared" si="67"/>
        <v>0</v>
      </c>
      <c r="F224" s="66">
        <f t="shared" si="67"/>
        <v>0</v>
      </c>
      <c r="G224" s="66">
        <f t="shared" si="67"/>
        <v>0</v>
      </c>
      <c r="H224" s="66">
        <f t="shared" si="67"/>
        <v>0</v>
      </c>
      <c r="I224" s="66">
        <f t="shared" si="67"/>
        <v>0</v>
      </c>
      <c r="J224" s="66">
        <f t="shared" si="67"/>
        <v>0</v>
      </c>
      <c r="K224" s="66">
        <f t="shared" si="67"/>
        <v>0</v>
      </c>
      <c r="L224" s="66">
        <f t="shared" si="67"/>
        <v>0</v>
      </c>
      <c r="M224" s="66">
        <f t="shared" si="67"/>
        <v>0</v>
      </c>
      <c r="N224" s="66">
        <f t="shared" si="67"/>
        <v>0</v>
      </c>
      <c r="O224" s="66">
        <f t="shared" si="67"/>
        <v>0</v>
      </c>
      <c r="P224" s="66">
        <f t="shared" si="67"/>
        <v>0</v>
      </c>
      <c r="Q224" s="66">
        <f t="shared" si="67"/>
        <v>0</v>
      </c>
      <c r="R224" s="66">
        <f t="shared" si="67"/>
        <v>0</v>
      </c>
      <c r="S224" s="66">
        <f t="shared" si="67"/>
        <v>0</v>
      </c>
      <c r="T224" s="66">
        <f t="shared" si="67"/>
        <v>0</v>
      </c>
      <c r="U224" s="66">
        <f t="shared" si="67"/>
        <v>0</v>
      </c>
      <c r="V224" s="66">
        <f t="shared" si="67"/>
        <v>0</v>
      </c>
      <c r="W224" s="66">
        <f t="shared" si="67"/>
        <v>0</v>
      </c>
      <c r="X224" s="66">
        <f t="shared" si="67"/>
        <v>0</v>
      </c>
      <c r="Y224" s="66">
        <f t="shared" si="67"/>
        <v>0</v>
      </c>
      <c r="Z224" s="66">
        <f t="shared" si="67"/>
        <v>0</v>
      </c>
      <c r="AA224" s="66">
        <f t="shared" si="67"/>
        <v>0</v>
      </c>
      <c r="AB224" s="66">
        <f t="shared" si="67"/>
        <v>0</v>
      </c>
      <c r="AC224" s="66">
        <f t="shared" si="67"/>
        <v>0</v>
      </c>
      <c r="AD224" s="66">
        <f t="shared" si="67"/>
        <v>0</v>
      </c>
      <c r="AE224" s="66">
        <f t="shared" si="67"/>
        <v>0</v>
      </c>
      <c r="AF224" s="66">
        <f t="shared" si="67"/>
        <v>0</v>
      </c>
      <c r="AG224" s="66">
        <f t="shared" si="67"/>
        <v>0</v>
      </c>
      <c r="AH224" s="66">
        <f t="shared" si="67"/>
        <v>0</v>
      </c>
      <c r="AI224" s="66">
        <f t="shared" si="67"/>
        <v>0</v>
      </c>
      <c r="AJ224" s="102">
        <f t="shared" si="67"/>
        <v>0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89" t="e">
        <f>(C224/B227*100)</f>
        <v>#DIV/0!</v>
      </c>
      <c r="C226" s="189"/>
      <c r="D226" s="189" t="e">
        <f>(E224/D227*100)</f>
        <v>#DIV/0!</v>
      </c>
      <c r="E226" s="189"/>
      <c r="F226" s="36"/>
      <c r="G226" s="189" t="e">
        <f>(H224/G227*100)</f>
        <v>#DIV/0!</v>
      </c>
      <c r="H226" s="189"/>
      <c r="I226" s="36"/>
      <c r="J226" s="189" t="e">
        <f>(K224/J227*100)</f>
        <v>#DIV/0!</v>
      </c>
      <c r="K226" s="189"/>
      <c r="L226" s="36"/>
      <c r="M226" s="189" t="e">
        <f>(N224/M227*100)</f>
        <v>#DIV/0!</v>
      </c>
      <c r="N226" s="189"/>
      <c r="O226" s="36"/>
      <c r="P226" s="189" t="e">
        <f>(Q224/P227*100)</f>
        <v>#DIV/0!</v>
      </c>
      <c r="Q226" s="189"/>
      <c r="R226" s="36"/>
      <c r="S226" s="189" t="e">
        <f>(T224/S227*100)</f>
        <v>#DIV/0!</v>
      </c>
      <c r="T226" s="189"/>
      <c r="U226" s="36"/>
      <c r="V226" s="189" t="e">
        <f>(W224/V227*100)</f>
        <v>#DIV/0!</v>
      </c>
      <c r="W226" s="189"/>
      <c r="X226" s="36"/>
      <c r="Y226" s="189" t="e">
        <f>(Z224/Y227*100)</f>
        <v>#DIV/0!</v>
      </c>
      <c r="Z226" s="189"/>
      <c r="AA226" s="36"/>
      <c r="AB226" s="189" t="e">
        <f>(AC224/AB227*100)</f>
        <v>#DIV/0!</v>
      </c>
      <c r="AC226" s="189"/>
      <c r="AD226" s="36"/>
      <c r="AE226" s="189" t="e">
        <f>(AF224/AE227*100)</f>
        <v>#DIV/0!</v>
      </c>
      <c r="AF226" s="189"/>
      <c r="AG226" s="36"/>
      <c r="AH226" s="189" t="e">
        <f>(AI224/AH227*100)</f>
        <v>#DIV/0!</v>
      </c>
      <c r="AI226" s="189"/>
      <c r="AJ226" s="36"/>
    </row>
    <row r="227" spans="1:36" hidden="1" x14ac:dyDescent="0.2">
      <c r="A227" s="5" t="s">
        <v>39</v>
      </c>
      <c r="B227" s="187">
        <f>(B224+C224)</f>
        <v>0</v>
      </c>
      <c r="C227" s="188"/>
      <c r="D227" s="187">
        <f>(D224+E224)</f>
        <v>0</v>
      </c>
      <c r="E227" s="188"/>
      <c r="F227" s="37"/>
      <c r="G227" s="187">
        <f>(G224+H224)</f>
        <v>0</v>
      </c>
      <c r="H227" s="188"/>
      <c r="I227" s="37"/>
      <c r="J227" s="187">
        <f>(J224+K224)</f>
        <v>0</v>
      </c>
      <c r="K227" s="188"/>
      <c r="L227" s="37"/>
      <c r="M227" s="187">
        <f>(M224+N224)</f>
        <v>0</v>
      </c>
      <c r="N227" s="188"/>
      <c r="O227" s="37"/>
      <c r="P227" s="187">
        <f>(P224+Q224)</f>
        <v>0</v>
      </c>
      <c r="Q227" s="188"/>
      <c r="R227" s="37"/>
      <c r="S227" s="187">
        <f>(S224+T224)</f>
        <v>0</v>
      </c>
      <c r="T227" s="188"/>
      <c r="U227" s="37"/>
      <c r="V227" s="187">
        <f>(V224+W224)</f>
        <v>0</v>
      </c>
      <c r="W227" s="188"/>
      <c r="X227" s="37"/>
      <c r="Y227" s="187">
        <f>(Y224+Z224)</f>
        <v>0</v>
      </c>
      <c r="Z227" s="188"/>
      <c r="AA227" s="37"/>
      <c r="AB227" s="187">
        <f>(AB224+AC224)</f>
        <v>0</v>
      </c>
      <c r="AC227" s="188"/>
      <c r="AD227" s="37"/>
      <c r="AE227" s="187">
        <f>(AE224+AF224)</f>
        <v>0</v>
      </c>
      <c r="AF227" s="188"/>
      <c r="AG227" s="37"/>
      <c r="AH227" s="187">
        <f>(AH224+AI224)</f>
        <v>0</v>
      </c>
      <c r="AI227" s="188"/>
      <c r="AJ227" s="37"/>
    </row>
    <row r="228" spans="1:36" hidden="1" x14ac:dyDescent="0.2">
      <c r="A228" s="5" t="s">
        <v>40</v>
      </c>
      <c r="B228" s="189" t="e">
        <f>SUM(D228:AI228)</f>
        <v>#DIV/0!</v>
      </c>
      <c r="C228" s="188"/>
      <c r="D228" s="189" t="e">
        <f>(D227/B227*100)</f>
        <v>#DIV/0!</v>
      </c>
      <c r="E228" s="189"/>
      <c r="F228" s="36"/>
      <c r="G228" s="189" t="e">
        <f>(G227/B227*100)</f>
        <v>#DIV/0!</v>
      </c>
      <c r="H228" s="189"/>
      <c r="I228" s="36"/>
      <c r="J228" s="189" t="e">
        <f>(J227/B227*100)</f>
        <v>#DIV/0!</v>
      </c>
      <c r="K228" s="189"/>
      <c r="L228" s="36"/>
      <c r="M228" s="189" t="e">
        <f>(M227/B227*100)</f>
        <v>#DIV/0!</v>
      </c>
      <c r="N228" s="189"/>
      <c r="O228" s="36"/>
      <c r="P228" s="189" t="e">
        <f>(P227/B227*100)</f>
        <v>#DIV/0!</v>
      </c>
      <c r="Q228" s="189"/>
      <c r="R228" s="36"/>
      <c r="S228" s="189" t="e">
        <f>(S227/B227*100)</f>
        <v>#DIV/0!</v>
      </c>
      <c r="T228" s="189"/>
      <c r="U228" s="36"/>
      <c r="V228" s="189" t="e">
        <f>(V227/B227*100)</f>
        <v>#DIV/0!</v>
      </c>
      <c r="W228" s="189"/>
      <c r="X228" s="36"/>
      <c r="Y228" s="189" t="e">
        <f>(Y227/B227*100)</f>
        <v>#DIV/0!</v>
      </c>
      <c r="Z228" s="189"/>
      <c r="AA228" s="36"/>
      <c r="AB228" s="189" t="e">
        <f>(AB227/B227*100)</f>
        <v>#DIV/0!</v>
      </c>
      <c r="AC228" s="189"/>
      <c r="AD228" s="36"/>
      <c r="AE228" s="189" t="e">
        <f>(AE227/B227*100)</f>
        <v>#DIV/0!</v>
      </c>
      <c r="AF228" s="189"/>
      <c r="AG228" s="36"/>
      <c r="AH228" s="189" t="e">
        <f>(AH227/B227*100)</f>
        <v>#DIV/0!</v>
      </c>
      <c r="AI228" s="189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1" t="s">
        <v>42</v>
      </c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</row>
    <row r="238" spans="1:36" hidden="1" x14ac:dyDescent="0.2">
      <c r="A238" s="192" t="s">
        <v>56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</row>
    <row r="239" spans="1:36" hidden="1" x14ac:dyDescent="0.2">
      <c r="A239" s="194" t="s">
        <v>146</v>
      </c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</row>
    <row r="240" spans="1:36" hidden="1" x14ac:dyDescent="0.2">
      <c r="A240" s="192" t="s">
        <v>115</v>
      </c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86" t="s">
        <v>33</v>
      </c>
      <c r="B243" s="190" t="s">
        <v>0</v>
      </c>
      <c r="C243" s="190"/>
      <c r="D243" s="190" t="s">
        <v>12</v>
      </c>
      <c r="E243" s="190"/>
      <c r="F243" s="159"/>
      <c r="G243" s="190" t="s">
        <v>13</v>
      </c>
      <c r="H243" s="190"/>
      <c r="I243" s="159"/>
      <c r="J243" s="190" t="s">
        <v>14</v>
      </c>
      <c r="K243" s="190"/>
      <c r="L243" s="159"/>
      <c r="M243" s="190" t="s">
        <v>15</v>
      </c>
      <c r="N243" s="190"/>
      <c r="O243" s="159"/>
      <c r="P243" s="190" t="s">
        <v>27</v>
      </c>
      <c r="Q243" s="190"/>
      <c r="R243" s="159"/>
      <c r="S243" s="190" t="s">
        <v>35</v>
      </c>
      <c r="T243" s="190"/>
      <c r="U243" s="159"/>
      <c r="V243" s="190" t="s">
        <v>16</v>
      </c>
      <c r="W243" s="190"/>
      <c r="X243" s="159"/>
      <c r="Y243" s="190" t="s">
        <v>68</v>
      </c>
      <c r="Z243" s="190"/>
      <c r="AA243" s="159"/>
      <c r="AB243" s="190" t="s">
        <v>34</v>
      </c>
      <c r="AC243" s="190"/>
      <c r="AD243" s="159"/>
      <c r="AE243" s="190" t="s">
        <v>17</v>
      </c>
      <c r="AF243" s="190"/>
      <c r="AG243" s="159"/>
      <c r="AH243" s="190" t="s">
        <v>18</v>
      </c>
      <c r="AI243" s="190"/>
      <c r="AJ243" s="74"/>
    </row>
    <row r="244" spans="1:36" ht="29.25" hidden="1" customHeight="1" thickTop="1" thickBot="1" x14ac:dyDescent="0.25">
      <c r="A244" s="195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68">(D245+G245+J245+M245+P245+S245+V245+Y245+AB245+AE245+AH245)</f>
        <v>0</v>
      </c>
      <c r="C245" s="104">
        <f t="shared" ref="C245:C281" si="69">(E245+H245+K245+N245+Q245+T245+W245+Z245+AC245+AF245+AI245)</f>
        <v>0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9">
        <f t="shared" ref="AJ245:AJ282" si="70">AH245+AI245</f>
        <v>0</v>
      </c>
    </row>
    <row r="246" spans="1:36" ht="15.95" hidden="1" customHeight="1" thickTop="1" thickBot="1" x14ac:dyDescent="0.25">
      <c r="A246" s="52" t="s">
        <v>86</v>
      </c>
      <c r="B246" s="104">
        <f t="shared" si="68"/>
        <v>0</v>
      </c>
      <c r="C246" s="104">
        <f t="shared" si="69"/>
        <v>0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9">
        <f t="shared" si="70"/>
        <v>0</v>
      </c>
    </row>
    <row r="247" spans="1:36" ht="15.95" hidden="1" customHeight="1" thickTop="1" thickBot="1" x14ac:dyDescent="0.25">
      <c r="A247" s="52" t="s">
        <v>101</v>
      </c>
      <c r="B247" s="104">
        <f t="shared" si="68"/>
        <v>0</v>
      </c>
      <c r="C247" s="104">
        <f t="shared" si="69"/>
        <v>0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9">
        <f t="shared" si="70"/>
        <v>0</v>
      </c>
    </row>
    <row r="248" spans="1:36" ht="15.95" hidden="1" customHeight="1" thickTop="1" thickBot="1" x14ac:dyDescent="0.25">
      <c r="A248" s="52" t="s">
        <v>97</v>
      </c>
      <c r="B248" s="104">
        <f t="shared" si="68"/>
        <v>0</v>
      </c>
      <c r="C248" s="104">
        <f t="shared" si="69"/>
        <v>0</v>
      </c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9">
        <f t="shared" si="70"/>
        <v>0</v>
      </c>
    </row>
    <row r="249" spans="1:36" ht="15.95" hidden="1" customHeight="1" thickTop="1" thickBot="1" x14ac:dyDescent="0.25">
      <c r="A249" s="52" t="s">
        <v>92</v>
      </c>
      <c r="B249" s="104">
        <f t="shared" si="68"/>
        <v>0</v>
      </c>
      <c r="C249" s="104">
        <f t="shared" si="69"/>
        <v>0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9">
        <f t="shared" si="70"/>
        <v>0</v>
      </c>
    </row>
    <row r="250" spans="1:36" ht="15.95" hidden="1" customHeight="1" thickTop="1" thickBot="1" x14ac:dyDescent="0.25">
      <c r="A250" s="52" t="s">
        <v>89</v>
      </c>
      <c r="B250" s="104">
        <f t="shared" si="68"/>
        <v>0</v>
      </c>
      <c r="C250" s="104">
        <f t="shared" si="69"/>
        <v>0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9">
        <f t="shared" si="70"/>
        <v>0</v>
      </c>
    </row>
    <row r="251" spans="1:36" ht="15.95" hidden="1" customHeight="1" thickTop="1" thickBot="1" x14ac:dyDescent="0.25">
      <c r="A251" s="52" t="s">
        <v>94</v>
      </c>
      <c r="B251" s="104">
        <f t="shared" si="68"/>
        <v>0</v>
      </c>
      <c r="C251" s="104">
        <f t="shared" si="69"/>
        <v>0</v>
      </c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9">
        <f t="shared" si="70"/>
        <v>0</v>
      </c>
    </row>
    <row r="252" spans="1:36" ht="15.95" hidden="1" customHeight="1" thickTop="1" thickBot="1" x14ac:dyDescent="0.25">
      <c r="A252" s="52" t="s">
        <v>90</v>
      </c>
      <c r="B252" s="104">
        <f t="shared" si="68"/>
        <v>0</v>
      </c>
      <c r="C252" s="104">
        <f t="shared" si="69"/>
        <v>0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9">
        <f t="shared" si="70"/>
        <v>0</v>
      </c>
    </row>
    <row r="253" spans="1:36" ht="15.95" hidden="1" customHeight="1" thickTop="1" thickBot="1" x14ac:dyDescent="0.25">
      <c r="A253" s="52" t="s">
        <v>78</v>
      </c>
      <c r="B253" s="104">
        <f t="shared" si="68"/>
        <v>0</v>
      </c>
      <c r="C253" s="104">
        <f t="shared" si="69"/>
        <v>0</v>
      </c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9">
        <f t="shared" si="70"/>
        <v>0</v>
      </c>
    </row>
    <row r="254" spans="1:36" ht="15.95" hidden="1" customHeight="1" thickTop="1" thickBot="1" x14ac:dyDescent="0.25">
      <c r="A254" s="52" t="s">
        <v>96</v>
      </c>
      <c r="B254" s="104">
        <f t="shared" si="68"/>
        <v>0</v>
      </c>
      <c r="C254" s="104">
        <f t="shared" si="69"/>
        <v>0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9">
        <f t="shared" si="70"/>
        <v>0</v>
      </c>
    </row>
    <row r="255" spans="1:36" ht="15.95" hidden="1" customHeight="1" thickTop="1" thickBot="1" x14ac:dyDescent="0.25">
      <c r="A255" s="52" t="s">
        <v>100</v>
      </c>
      <c r="B255" s="104">
        <f t="shared" si="68"/>
        <v>0</v>
      </c>
      <c r="C255" s="104">
        <f t="shared" si="69"/>
        <v>0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9">
        <f t="shared" si="70"/>
        <v>0</v>
      </c>
    </row>
    <row r="256" spans="1:36" ht="15.95" hidden="1" customHeight="1" thickTop="1" thickBot="1" x14ac:dyDescent="0.25">
      <c r="A256" s="52" t="s">
        <v>83</v>
      </c>
      <c r="B256" s="104">
        <f t="shared" si="68"/>
        <v>0</v>
      </c>
      <c r="C256" s="104">
        <f t="shared" si="69"/>
        <v>0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9">
        <f t="shared" si="70"/>
        <v>0</v>
      </c>
    </row>
    <row r="257" spans="1:39" ht="15.95" hidden="1" customHeight="1" thickTop="1" thickBot="1" x14ac:dyDescent="0.25">
      <c r="A257" s="52" t="s">
        <v>85</v>
      </c>
      <c r="B257" s="104">
        <f t="shared" si="68"/>
        <v>0</v>
      </c>
      <c r="C257" s="104">
        <f t="shared" si="69"/>
        <v>0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9">
        <f t="shared" si="70"/>
        <v>0</v>
      </c>
    </row>
    <row r="258" spans="1:39" ht="15.95" hidden="1" customHeight="1" thickTop="1" thickBot="1" x14ac:dyDescent="0.25">
      <c r="A258" s="52" t="s">
        <v>81</v>
      </c>
      <c r="B258" s="104">
        <f t="shared" si="68"/>
        <v>0</v>
      </c>
      <c r="C258" s="104">
        <f t="shared" si="69"/>
        <v>0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9">
        <f t="shared" si="70"/>
        <v>0</v>
      </c>
    </row>
    <row r="259" spans="1:39" ht="15.95" hidden="1" customHeight="1" thickTop="1" thickBot="1" x14ac:dyDescent="0.25">
      <c r="A259" s="52" t="s">
        <v>80</v>
      </c>
      <c r="B259" s="104">
        <f t="shared" si="68"/>
        <v>0</v>
      </c>
      <c r="C259" s="104">
        <f t="shared" si="69"/>
        <v>0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9">
        <f t="shared" si="70"/>
        <v>0</v>
      </c>
      <c r="AK259" s="41"/>
    </row>
    <row r="260" spans="1:39" ht="15.95" hidden="1" customHeight="1" thickTop="1" thickBot="1" x14ac:dyDescent="0.25">
      <c r="A260" s="52" t="s">
        <v>109</v>
      </c>
      <c r="B260" s="104">
        <f t="shared" si="68"/>
        <v>0</v>
      </c>
      <c r="C260" s="104">
        <f t="shared" si="69"/>
        <v>0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9">
        <f t="shared" si="70"/>
        <v>0</v>
      </c>
    </row>
    <row r="261" spans="1:39" ht="15.95" hidden="1" customHeight="1" thickTop="1" thickBot="1" x14ac:dyDescent="0.25">
      <c r="A261" s="52" t="s">
        <v>79</v>
      </c>
      <c r="B261" s="104">
        <f t="shared" si="68"/>
        <v>0</v>
      </c>
      <c r="C261" s="104">
        <f t="shared" si="69"/>
        <v>0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9">
        <f t="shared" si="70"/>
        <v>0</v>
      </c>
    </row>
    <row r="262" spans="1:39" ht="15.95" hidden="1" customHeight="1" thickTop="1" thickBot="1" x14ac:dyDescent="0.25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9">
        <f t="shared" si="70"/>
        <v>0</v>
      </c>
      <c r="AK262" s="42"/>
    </row>
    <row r="263" spans="1:39" ht="15.95" hidden="1" customHeight="1" thickTop="1" thickBot="1" x14ac:dyDescent="0.25">
      <c r="A263" s="52" t="s">
        <v>102</v>
      </c>
      <c r="B263" s="104">
        <f t="shared" si="68"/>
        <v>0</v>
      </c>
      <c r="C263" s="104">
        <f t="shared" si="69"/>
        <v>0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9">
        <f t="shared" si="7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68"/>
        <v>0</v>
      </c>
      <c r="C264" s="104">
        <f t="shared" si="69"/>
        <v>0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103</v>
      </c>
      <c r="B265" s="104">
        <f t="shared" si="68"/>
        <v>0</v>
      </c>
      <c r="C265" s="104">
        <f t="shared" si="69"/>
        <v>0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9">
        <f t="shared" si="70"/>
        <v>0</v>
      </c>
      <c r="AK265" s="42"/>
    </row>
    <row r="266" spans="1:39" ht="15.95" hidden="1" customHeight="1" thickTop="1" thickBot="1" x14ac:dyDescent="0.25">
      <c r="A266" s="51" t="s">
        <v>117</v>
      </c>
      <c r="B266" s="104">
        <f t="shared" si="68"/>
        <v>0</v>
      </c>
      <c r="C266" s="104">
        <f t="shared" si="69"/>
        <v>0</v>
      </c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9">
        <f t="shared" si="70"/>
        <v>0</v>
      </c>
      <c r="AK266" s="42"/>
    </row>
    <row r="267" spans="1:39" ht="15.95" hidden="1" customHeight="1" thickTop="1" thickBot="1" x14ac:dyDescent="0.25">
      <c r="A267" s="52" t="s">
        <v>108</v>
      </c>
      <c r="B267" s="104">
        <f t="shared" si="68"/>
        <v>0</v>
      </c>
      <c r="C267" s="104">
        <f t="shared" si="69"/>
        <v>0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9">
        <f t="shared" si="7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68"/>
        <v>0</v>
      </c>
      <c r="C268" s="104">
        <f t="shared" si="69"/>
        <v>0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9">
        <f t="shared" si="70"/>
        <v>0</v>
      </c>
    </row>
    <row r="269" spans="1:39" ht="15.95" hidden="1" customHeight="1" thickTop="1" thickBot="1" x14ac:dyDescent="0.25">
      <c r="A269" s="52" t="s">
        <v>106</v>
      </c>
      <c r="B269" s="104">
        <f t="shared" si="68"/>
        <v>0</v>
      </c>
      <c r="C269" s="104">
        <f t="shared" si="69"/>
        <v>0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9">
        <f t="shared" si="70"/>
        <v>0</v>
      </c>
    </row>
    <row r="270" spans="1:39" ht="15.95" hidden="1" customHeight="1" thickTop="1" thickBot="1" x14ac:dyDescent="0.25">
      <c r="A270" s="52" t="s">
        <v>116</v>
      </c>
      <c r="B270" s="104">
        <f t="shared" si="68"/>
        <v>0</v>
      </c>
      <c r="C270" s="104">
        <f t="shared" si="69"/>
        <v>0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9">
        <f t="shared" si="70"/>
        <v>0</v>
      </c>
    </row>
    <row r="271" spans="1:39" ht="15.95" hidden="1" customHeight="1" thickTop="1" thickBot="1" x14ac:dyDescent="0.25">
      <c r="A271" s="52" t="s">
        <v>118</v>
      </c>
      <c r="B271" s="104">
        <f t="shared" si="68"/>
        <v>0</v>
      </c>
      <c r="C271" s="104">
        <f t="shared" si="69"/>
        <v>0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9">
        <f t="shared" si="70"/>
        <v>0</v>
      </c>
    </row>
    <row r="272" spans="1:39" ht="15.95" hidden="1" customHeight="1" thickTop="1" thickBot="1" x14ac:dyDescent="0.25">
      <c r="A272" s="52" t="s">
        <v>121</v>
      </c>
      <c r="B272" s="104">
        <f t="shared" si="68"/>
        <v>0</v>
      </c>
      <c r="C272" s="104">
        <f t="shared" si="69"/>
        <v>0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9">
        <f t="shared" si="70"/>
        <v>0</v>
      </c>
    </row>
    <row r="273" spans="1:36" ht="15.95" hidden="1" customHeight="1" thickTop="1" thickBot="1" x14ac:dyDescent="0.25">
      <c r="A273" s="52" t="s">
        <v>99</v>
      </c>
      <c r="B273" s="104">
        <f t="shared" si="68"/>
        <v>0</v>
      </c>
      <c r="C273" s="104">
        <f t="shared" si="69"/>
        <v>0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9">
        <f t="shared" si="70"/>
        <v>0</v>
      </c>
    </row>
    <row r="274" spans="1:36" ht="15.95" hidden="1" customHeight="1" thickTop="1" thickBot="1" x14ac:dyDescent="0.25">
      <c r="A274" s="52" t="s">
        <v>104</v>
      </c>
      <c r="B274" s="104">
        <f t="shared" si="68"/>
        <v>0</v>
      </c>
      <c r="C274" s="104">
        <f t="shared" si="69"/>
        <v>0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9">
        <f t="shared" si="70"/>
        <v>0</v>
      </c>
    </row>
    <row r="275" spans="1:36" ht="15.95" hidden="1" customHeight="1" thickTop="1" thickBot="1" x14ac:dyDescent="0.25">
      <c r="A275" s="51" t="s">
        <v>111</v>
      </c>
      <c r="B275" s="104">
        <f t="shared" si="68"/>
        <v>0</v>
      </c>
      <c r="C275" s="104">
        <f t="shared" si="69"/>
        <v>0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9">
        <f t="shared" si="70"/>
        <v>0</v>
      </c>
    </row>
    <row r="276" spans="1:36" ht="15.95" hidden="1" customHeight="1" thickTop="1" thickBot="1" x14ac:dyDescent="0.25">
      <c r="A276" s="52" t="s">
        <v>119</v>
      </c>
      <c r="B276" s="104">
        <f t="shared" si="68"/>
        <v>0</v>
      </c>
      <c r="C276" s="104">
        <f t="shared" si="69"/>
        <v>0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9">
        <f t="shared" si="70"/>
        <v>0</v>
      </c>
    </row>
    <row r="277" spans="1:36" ht="15.95" hidden="1" customHeight="1" thickTop="1" thickBot="1" x14ac:dyDescent="0.25">
      <c r="A277" s="52" t="s">
        <v>120</v>
      </c>
      <c r="B277" s="104">
        <f t="shared" si="68"/>
        <v>0</v>
      </c>
      <c r="C277" s="104">
        <f t="shared" si="69"/>
        <v>0</v>
      </c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9">
        <f t="shared" si="70"/>
        <v>0</v>
      </c>
    </row>
    <row r="278" spans="1:36" ht="15.95" hidden="1" customHeight="1" thickTop="1" thickBot="1" x14ac:dyDescent="0.25">
      <c r="A278" s="52" t="s">
        <v>122</v>
      </c>
      <c r="B278" s="104">
        <f t="shared" si="68"/>
        <v>0</v>
      </c>
      <c r="C278" s="104">
        <f t="shared" si="69"/>
        <v>0</v>
      </c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9">
        <f t="shared" si="70"/>
        <v>0</v>
      </c>
    </row>
    <row r="279" spans="1:36" ht="15.95" hidden="1" customHeight="1" thickTop="1" thickBot="1" x14ac:dyDescent="0.25">
      <c r="A279" s="52" t="s">
        <v>88</v>
      </c>
      <c r="B279" s="104">
        <f t="shared" si="68"/>
        <v>0</v>
      </c>
      <c r="C279" s="104">
        <f t="shared" si="69"/>
        <v>0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9">
        <f t="shared" si="70"/>
        <v>0</v>
      </c>
    </row>
    <row r="280" spans="1:36" ht="15.95" hidden="1" customHeight="1" thickTop="1" thickBot="1" x14ac:dyDescent="0.25">
      <c r="A280" s="52" t="s">
        <v>107</v>
      </c>
      <c r="B280" s="104">
        <f t="shared" si="68"/>
        <v>0</v>
      </c>
      <c r="C280" s="104">
        <f t="shared" si="69"/>
        <v>0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9">
        <f t="shared" si="70"/>
        <v>0</v>
      </c>
    </row>
    <row r="281" spans="1:36" ht="15.95" hidden="1" customHeight="1" thickTop="1" thickBot="1" x14ac:dyDescent="0.25">
      <c r="A281" s="52" t="s">
        <v>105</v>
      </c>
      <c r="B281" s="104">
        <f t="shared" si="68"/>
        <v>0</v>
      </c>
      <c r="C281" s="104">
        <f t="shared" si="69"/>
        <v>0</v>
      </c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9">
        <f t="shared" si="70"/>
        <v>0</v>
      </c>
    </row>
    <row r="282" spans="1:36" ht="15.95" hidden="1" customHeight="1" thickTop="1" thickBot="1" x14ac:dyDescent="0.25">
      <c r="A282" s="52" t="s">
        <v>112</v>
      </c>
      <c r="B282" s="104">
        <f>(D282+G282+J282+M282+P282+S282+V282+Y282+AB282+AE282+AH282)</f>
        <v>0</v>
      </c>
      <c r="C282" s="104">
        <f>(E282+H282+K282+N282+Q282+T282+W282+Z282+AC282+AF282+AI282)</f>
        <v>0</v>
      </c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9">
        <f t="shared" si="70"/>
        <v>0</v>
      </c>
    </row>
    <row r="283" spans="1:36" ht="14.25" hidden="1" thickTop="1" thickBot="1" x14ac:dyDescent="0.25">
      <c r="A283" s="55" t="s">
        <v>19</v>
      </c>
      <c r="B283" s="66">
        <f>SUM(B245:B282)</f>
        <v>0</v>
      </c>
      <c r="C283" s="66">
        <f t="shared" ref="C283:AJ283" si="71">SUM(C245:C282)</f>
        <v>0</v>
      </c>
      <c r="D283" s="66">
        <f t="shared" si="71"/>
        <v>0</v>
      </c>
      <c r="E283" s="66">
        <f t="shared" si="71"/>
        <v>0</v>
      </c>
      <c r="F283" s="66">
        <f t="shared" si="71"/>
        <v>0</v>
      </c>
      <c r="G283" s="66">
        <f t="shared" si="71"/>
        <v>0</v>
      </c>
      <c r="H283" s="66">
        <f t="shared" si="71"/>
        <v>0</v>
      </c>
      <c r="I283" s="66">
        <f t="shared" si="71"/>
        <v>0</v>
      </c>
      <c r="J283" s="66">
        <f t="shared" si="71"/>
        <v>0</v>
      </c>
      <c r="K283" s="66">
        <f t="shared" si="71"/>
        <v>0</v>
      </c>
      <c r="L283" s="66">
        <f t="shared" si="71"/>
        <v>0</v>
      </c>
      <c r="M283" s="66">
        <f t="shared" si="71"/>
        <v>0</v>
      </c>
      <c r="N283" s="66">
        <f t="shared" si="71"/>
        <v>0</v>
      </c>
      <c r="O283" s="66">
        <f t="shared" si="71"/>
        <v>0</v>
      </c>
      <c r="P283" s="66">
        <f t="shared" si="71"/>
        <v>0</v>
      </c>
      <c r="Q283" s="66">
        <f t="shared" si="71"/>
        <v>0</v>
      </c>
      <c r="R283" s="66">
        <f t="shared" si="71"/>
        <v>0</v>
      </c>
      <c r="S283" s="66">
        <f t="shared" si="71"/>
        <v>0</v>
      </c>
      <c r="T283" s="66">
        <f t="shared" si="71"/>
        <v>0</v>
      </c>
      <c r="U283" s="66">
        <f t="shared" si="71"/>
        <v>0</v>
      </c>
      <c r="V283" s="66">
        <f t="shared" si="71"/>
        <v>0</v>
      </c>
      <c r="W283" s="66">
        <f t="shared" si="71"/>
        <v>0</v>
      </c>
      <c r="X283" s="66">
        <f t="shared" si="71"/>
        <v>0</v>
      </c>
      <c r="Y283" s="66">
        <f t="shared" si="71"/>
        <v>0</v>
      </c>
      <c r="Z283" s="66">
        <f t="shared" si="71"/>
        <v>0</v>
      </c>
      <c r="AA283" s="66">
        <f t="shared" si="71"/>
        <v>0</v>
      </c>
      <c r="AB283" s="66">
        <f t="shared" si="71"/>
        <v>0</v>
      </c>
      <c r="AC283" s="66">
        <f t="shared" si="71"/>
        <v>0</v>
      </c>
      <c r="AD283" s="66">
        <f t="shared" si="71"/>
        <v>0</v>
      </c>
      <c r="AE283" s="66">
        <f t="shared" si="71"/>
        <v>0</v>
      </c>
      <c r="AF283" s="66">
        <f t="shared" si="71"/>
        <v>0</v>
      </c>
      <c r="AG283" s="66">
        <f t="shared" si="71"/>
        <v>0</v>
      </c>
      <c r="AH283" s="66">
        <f t="shared" si="71"/>
        <v>0</v>
      </c>
      <c r="AI283" s="66">
        <f t="shared" si="71"/>
        <v>0</v>
      </c>
      <c r="AJ283" s="102">
        <f t="shared" si="71"/>
        <v>0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89" t="e">
        <f>(C283/B286*100)</f>
        <v>#DIV/0!</v>
      </c>
      <c r="C285" s="189"/>
      <c r="D285" s="189" t="e">
        <f>(E283/D286*100)</f>
        <v>#DIV/0!</v>
      </c>
      <c r="E285" s="189"/>
      <c r="F285" s="36"/>
      <c r="G285" s="189" t="e">
        <f>(H283/G286*100)</f>
        <v>#DIV/0!</v>
      </c>
      <c r="H285" s="189"/>
      <c r="I285" s="36"/>
      <c r="J285" s="189" t="e">
        <f>(K283/J286*100)</f>
        <v>#DIV/0!</v>
      </c>
      <c r="K285" s="189"/>
      <c r="L285" s="36"/>
      <c r="M285" s="189" t="e">
        <f>(N283/M286*100)</f>
        <v>#DIV/0!</v>
      </c>
      <c r="N285" s="189"/>
      <c r="O285" s="36"/>
      <c r="P285" s="189" t="e">
        <f>(Q283/P286*100)</f>
        <v>#DIV/0!</v>
      </c>
      <c r="Q285" s="189"/>
      <c r="R285" s="36"/>
      <c r="S285" s="189" t="e">
        <f>(T283/S286*100)</f>
        <v>#DIV/0!</v>
      </c>
      <c r="T285" s="189"/>
      <c r="U285" s="36"/>
      <c r="V285" s="189" t="e">
        <f>(W283/V286*100)</f>
        <v>#DIV/0!</v>
      </c>
      <c r="W285" s="189"/>
      <c r="X285" s="36"/>
      <c r="Y285" s="189" t="e">
        <f>(Z283/Y286*100)</f>
        <v>#DIV/0!</v>
      </c>
      <c r="Z285" s="189"/>
      <c r="AA285" s="36"/>
      <c r="AB285" s="189" t="e">
        <f>(AC283/AB286*100)</f>
        <v>#DIV/0!</v>
      </c>
      <c r="AC285" s="189"/>
      <c r="AD285" s="36"/>
      <c r="AE285" s="189" t="e">
        <f>(AF283/AE286*100)</f>
        <v>#DIV/0!</v>
      </c>
      <c r="AF285" s="189"/>
      <c r="AG285" s="36"/>
      <c r="AH285" s="189" t="e">
        <f>(AI283/AH286*100)</f>
        <v>#DIV/0!</v>
      </c>
      <c r="AI285" s="189"/>
      <c r="AJ285" s="36"/>
    </row>
    <row r="286" spans="1:36" hidden="1" x14ac:dyDescent="0.2">
      <c r="A286" s="5" t="s">
        <v>39</v>
      </c>
      <c r="B286" s="187">
        <f>(B283+C283)</f>
        <v>0</v>
      </c>
      <c r="C286" s="188"/>
      <c r="D286" s="187">
        <f>(D283+E283)</f>
        <v>0</v>
      </c>
      <c r="E286" s="188"/>
      <c r="F286" s="37"/>
      <c r="G286" s="187">
        <f>(G283+H283)</f>
        <v>0</v>
      </c>
      <c r="H286" s="188"/>
      <c r="I286" s="37"/>
      <c r="J286" s="187">
        <f>(J283+K283)</f>
        <v>0</v>
      </c>
      <c r="K286" s="188"/>
      <c r="L286" s="37"/>
      <c r="M286" s="187">
        <f>(M283+N283)</f>
        <v>0</v>
      </c>
      <c r="N286" s="188"/>
      <c r="O286" s="37"/>
      <c r="P286" s="187">
        <f>(P283+Q283)</f>
        <v>0</v>
      </c>
      <c r="Q286" s="188"/>
      <c r="R286" s="37"/>
      <c r="S286" s="187">
        <f>(S283+T283)</f>
        <v>0</v>
      </c>
      <c r="T286" s="188"/>
      <c r="U286" s="37"/>
      <c r="V286" s="187">
        <f>(V283+W283)</f>
        <v>0</v>
      </c>
      <c r="W286" s="188"/>
      <c r="X286" s="37"/>
      <c r="Y286" s="187">
        <f>(Y283+Z283)</f>
        <v>0</v>
      </c>
      <c r="Z286" s="188"/>
      <c r="AA286" s="37"/>
      <c r="AB286" s="187">
        <f>(AB283+AC283)</f>
        <v>0</v>
      </c>
      <c r="AC286" s="188"/>
      <c r="AD286" s="37"/>
      <c r="AE286" s="187">
        <f>(AE283+AF283)</f>
        <v>0</v>
      </c>
      <c r="AF286" s="188"/>
      <c r="AG286" s="37"/>
      <c r="AH286" s="187">
        <f>(AH283+AI283)</f>
        <v>0</v>
      </c>
      <c r="AI286" s="188"/>
      <c r="AJ286" s="37"/>
    </row>
    <row r="287" spans="1:36" hidden="1" x14ac:dyDescent="0.2">
      <c r="A287" s="5" t="s">
        <v>40</v>
      </c>
      <c r="B287" s="189" t="e">
        <f>SUM(D287:AI287)</f>
        <v>#DIV/0!</v>
      </c>
      <c r="C287" s="188"/>
      <c r="D287" s="189" t="e">
        <f>(D286/B286*100)</f>
        <v>#DIV/0!</v>
      </c>
      <c r="E287" s="189"/>
      <c r="F287" s="36"/>
      <c r="G287" s="189" t="e">
        <f>(G286/B286*100)</f>
        <v>#DIV/0!</v>
      </c>
      <c r="H287" s="189"/>
      <c r="I287" s="36"/>
      <c r="J287" s="189" t="e">
        <f>(J286/B286*100)</f>
        <v>#DIV/0!</v>
      </c>
      <c r="K287" s="189"/>
      <c r="L287" s="36"/>
      <c r="M287" s="189" t="e">
        <f>(M286/B286*100)</f>
        <v>#DIV/0!</v>
      </c>
      <c r="N287" s="189"/>
      <c r="O287" s="36"/>
      <c r="P287" s="189" t="e">
        <f>(P286/B286*100)</f>
        <v>#DIV/0!</v>
      </c>
      <c r="Q287" s="189"/>
      <c r="R287" s="36"/>
      <c r="S287" s="189" t="e">
        <f>(S286/B286*100)</f>
        <v>#DIV/0!</v>
      </c>
      <c r="T287" s="189"/>
      <c r="U287" s="36"/>
      <c r="V287" s="189" t="e">
        <f>(V286/B286*100)</f>
        <v>#DIV/0!</v>
      </c>
      <c r="W287" s="189"/>
      <c r="X287" s="36"/>
      <c r="Y287" s="189" t="e">
        <f>(Y286/B286*100)</f>
        <v>#DIV/0!</v>
      </c>
      <c r="Z287" s="189"/>
      <c r="AA287" s="36"/>
      <c r="AB287" s="189" t="e">
        <f>(AB286/B286*100)</f>
        <v>#DIV/0!</v>
      </c>
      <c r="AC287" s="189"/>
      <c r="AD287" s="36"/>
      <c r="AE287" s="189" t="e">
        <f>(AE286/B286*100)</f>
        <v>#DIV/0!</v>
      </c>
      <c r="AF287" s="189"/>
      <c r="AG287" s="36"/>
      <c r="AH287" s="189" t="e">
        <f>(AH286/B286*100)</f>
        <v>#DIV/0!</v>
      </c>
      <c r="AI287" s="189"/>
      <c r="AJ287" s="36"/>
    </row>
    <row r="288" spans="1:36" hidden="1" x14ac:dyDescent="0.2">
      <c r="A288" s="112" t="s">
        <v>98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hidden="1" x14ac:dyDescent="0.3">
      <c r="A295" s="191" t="s">
        <v>42</v>
      </c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</row>
    <row r="296" spans="1:36" hidden="1" x14ac:dyDescent="0.2">
      <c r="A296" s="192" t="s">
        <v>56</v>
      </c>
      <c r="B296" s="192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</row>
    <row r="297" spans="1:36" hidden="1" x14ac:dyDescent="0.2">
      <c r="A297" s="193" t="s">
        <v>147</v>
      </c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</row>
    <row r="298" spans="1:36" hidden="1" x14ac:dyDescent="0.2">
      <c r="A298" s="192" t="s">
        <v>115</v>
      </c>
      <c r="B298" s="192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</row>
    <row r="299" spans="1:36" hidden="1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hidden="1" thickBot="1" x14ac:dyDescent="0.25"/>
    <row r="301" spans="1:36" ht="15" hidden="1" customHeight="1" thickTop="1" thickBot="1" x14ac:dyDescent="0.25">
      <c r="A301" s="186" t="s">
        <v>33</v>
      </c>
      <c r="B301" s="190" t="s">
        <v>0</v>
      </c>
      <c r="C301" s="190"/>
      <c r="D301" s="190" t="s">
        <v>12</v>
      </c>
      <c r="E301" s="190"/>
      <c r="F301" s="159"/>
      <c r="G301" s="190" t="s">
        <v>13</v>
      </c>
      <c r="H301" s="190"/>
      <c r="I301" s="159"/>
      <c r="J301" s="190" t="s">
        <v>14</v>
      </c>
      <c r="K301" s="190"/>
      <c r="L301" s="159"/>
      <c r="M301" s="190" t="s">
        <v>15</v>
      </c>
      <c r="N301" s="190"/>
      <c r="O301" s="159"/>
      <c r="P301" s="190" t="s">
        <v>27</v>
      </c>
      <c r="Q301" s="190"/>
      <c r="R301" s="159"/>
      <c r="S301" s="190" t="s">
        <v>35</v>
      </c>
      <c r="T301" s="190"/>
      <c r="U301" s="159"/>
      <c r="V301" s="190" t="s">
        <v>16</v>
      </c>
      <c r="W301" s="190"/>
      <c r="X301" s="159"/>
      <c r="Y301" s="190" t="s">
        <v>68</v>
      </c>
      <c r="Z301" s="190"/>
      <c r="AA301" s="159"/>
      <c r="AB301" s="190" t="s">
        <v>34</v>
      </c>
      <c r="AC301" s="190"/>
      <c r="AD301" s="159"/>
      <c r="AE301" s="190" t="s">
        <v>17</v>
      </c>
      <c r="AF301" s="190"/>
      <c r="AG301" s="159"/>
      <c r="AH301" s="190" t="s">
        <v>18</v>
      </c>
      <c r="AI301" s="190"/>
      <c r="AJ301" s="74"/>
    </row>
    <row r="302" spans="1:36" ht="25.5" hidden="1" thickTop="1" thickBot="1" x14ac:dyDescent="0.25">
      <c r="A302" s="195"/>
      <c r="B302" s="159" t="s">
        <v>28</v>
      </c>
      <c r="C302" s="159" t="s">
        <v>25</v>
      </c>
      <c r="D302" s="159" t="s">
        <v>28</v>
      </c>
      <c r="E302" s="159" t="s">
        <v>25</v>
      </c>
      <c r="F302" s="159"/>
      <c r="G302" s="159" t="s">
        <v>28</v>
      </c>
      <c r="H302" s="159" t="s">
        <v>25</v>
      </c>
      <c r="I302" s="159"/>
      <c r="J302" s="159" t="s">
        <v>28</v>
      </c>
      <c r="K302" s="159" t="s">
        <v>25</v>
      </c>
      <c r="L302" s="159"/>
      <c r="M302" s="159" t="s">
        <v>28</v>
      </c>
      <c r="N302" s="159" t="s">
        <v>25</v>
      </c>
      <c r="O302" s="159"/>
      <c r="P302" s="159" t="s">
        <v>28</v>
      </c>
      <c r="Q302" s="159" t="s">
        <v>25</v>
      </c>
      <c r="R302" s="159"/>
      <c r="S302" s="159" t="s">
        <v>28</v>
      </c>
      <c r="T302" s="159" t="s">
        <v>25</v>
      </c>
      <c r="U302" s="159"/>
      <c r="V302" s="159" t="s">
        <v>28</v>
      </c>
      <c r="W302" s="159" t="s">
        <v>25</v>
      </c>
      <c r="X302" s="159"/>
      <c r="Y302" s="159" t="s">
        <v>28</v>
      </c>
      <c r="Z302" s="159" t="s">
        <v>25</v>
      </c>
      <c r="AA302" s="159"/>
      <c r="AB302" s="159" t="s">
        <v>28</v>
      </c>
      <c r="AC302" s="159" t="s">
        <v>25</v>
      </c>
      <c r="AD302" s="159"/>
      <c r="AE302" s="159" t="s">
        <v>28</v>
      </c>
      <c r="AF302" s="159" t="s">
        <v>25</v>
      </c>
      <c r="AG302" s="159"/>
      <c r="AH302" s="159" t="s">
        <v>28</v>
      </c>
      <c r="AI302" s="159" t="s">
        <v>25</v>
      </c>
      <c r="AJ302" s="74"/>
    </row>
    <row r="303" spans="1:36" ht="15.95" hidden="1" customHeight="1" thickTop="1" thickBot="1" x14ac:dyDescent="0.25">
      <c r="A303" s="103" t="s">
        <v>91</v>
      </c>
      <c r="B303" s="104">
        <f t="shared" ref="B303:B331" si="72">(D303+G303+J303+M303+P303+S303+V303+Y303+AB303+AE303+AH303)</f>
        <v>0</v>
      </c>
      <c r="C303" s="104">
        <f t="shared" ref="C303:C331" si="73">(E303+H303+K303+N303+Q303+T303+W303+Z303+AC303+AF303+AI303)</f>
        <v>0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9">
        <f t="shared" ref="AJ303:AJ340" si="74">AH303+AI303</f>
        <v>0</v>
      </c>
    </row>
    <row r="304" spans="1:36" ht="15.95" hidden="1" customHeight="1" thickTop="1" thickBot="1" x14ac:dyDescent="0.25">
      <c r="A304" s="52" t="s">
        <v>86</v>
      </c>
      <c r="B304" s="104">
        <f t="shared" si="72"/>
        <v>0</v>
      </c>
      <c r="C304" s="104">
        <f t="shared" si="73"/>
        <v>0</v>
      </c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9">
        <f t="shared" si="74"/>
        <v>0</v>
      </c>
    </row>
    <row r="305" spans="1:36" ht="15.95" hidden="1" customHeight="1" thickTop="1" thickBot="1" x14ac:dyDescent="0.25">
      <c r="A305" s="52" t="s">
        <v>101</v>
      </c>
      <c r="B305" s="104">
        <f t="shared" si="72"/>
        <v>0</v>
      </c>
      <c r="C305" s="104">
        <f t="shared" si="73"/>
        <v>0</v>
      </c>
      <c r="D305" s="103"/>
      <c r="E305" s="103"/>
      <c r="F305" s="103"/>
      <c r="G305" s="103"/>
      <c r="H305" s="103"/>
      <c r="I305" s="103"/>
      <c r="J305" s="148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9">
        <f t="shared" si="74"/>
        <v>0</v>
      </c>
    </row>
    <row r="306" spans="1:36" ht="15.95" hidden="1" customHeight="1" thickTop="1" thickBot="1" x14ac:dyDescent="0.25">
      <c r="A306" s="52" t="s">
        <v>97</v>
      </c>
      <c r="B306" s="104">
        <f t="shared" si="72"/>
        <v>0</v>
      </c>
      <c r="C306" s="104">
        <f t="shared" si="73"/>
        <v>0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10"/>
      <c r="AC306" s="103"/>
      <c r="AD306" s="103"/>
      <c r="AE306" s="103"/>
      <c r="AF306" s="103"/>
      <c r="AG306" s="103"/>
      <c r="AH306" s="103"/>
      <c r="AI306" s="103"/>
      <c r="AJ306" s="109">
        <f t="shared" si="74"/>
        <v>0</v>
      </c>
    </row>
    <row r="307" spans="1:36" ht="15.95" hidden="1" customHeight="1" thickTop="1" thickBot="1" x14ac:dyDescent="0.25">
      <c r="A307" s="52" t="s">
        <v>92</v>
      </c>
      <c r="B307" s="104">
        <f t="shared" si="72"/>
        <v>0</v>
      </c>
      <c r="C307" s="104">
        <f t="shared" si="73"/>
        <v>0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11"/>
      <c r="AJ307" s="109">
        <f t="shared" si="74"/>
        <v>0</v>
      </c>
    </row>
    <row r="308" spans="1:36" ht="15.95" hidden="1" customHeight="1" thickTop="1" thickBot="1" x14ac:dyDescent="0.25">
      <c r="A308" s="52" t="s">
        <v>89</v>
      </c>
      <c r="B308" s="104">
        <f t="shared" si="72"/>
        <v>0</v>
      </c>
      <c r="C308" s="104">
        <f t="shared" si="73"/>
        <v>0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9">
        <f t="shared" si="74"/>
        <v>0</v>
      </c>
    </row>
    <row r="309" spans="1:36" ht="15.95" hidden="1" customHeight="1" thickTop="1" thickBot="1" x14ac:dyDescent="0.25">
      <c r="A309" s="52" t="s">
        <v>94</v>
      </c>
      <c r="B309" s="104">
        <f t="shared" si="72"/>
        <v>0</v>
      </c>
      <c r="C309" s="104">
        <f t="shared" si="73"/>
        <v>0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9">
        <f t="shared" si="74"/>
        <v>0</v>
      </c>
    </row>
    <row r="310" spans="1:36" ht="15.95" hidden="1" customHeight="1" thickTop="1" thickBot="1" x14ac:dyDescent="0.25">
      <c r="A310" s="52" t="s">
        <v>90</v>
      </c>
      <c r="B310" s="104">
        <f t="shared" si="72"/>
        <v>0</v>
      </c>
      <c r="C310" s="104">
        <f t="shared" si="73"/>
        <v>0</v>
      </c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9">
        <f t="shared" si="74"/>
        <v>0</v>
      </c>
    </row>
    <row r="311" spans="1:36" ht="15.95" hidden="1" customHeight="1" thickTop="1" thickBot="1" x14ac:dyDescent="0.25">
      <c r="A311" s="52" t="s">
        <v>78</v>
      </c>
      <c r="B311" s="104">
        <f t="shared" si="72"/>
        <v>0</v>
      </c>
      <c r="C311" s="104">
        <f t="shared" si="73"/>
        <v>0</v>
      </c>
      <c r="D311" s="103"/>
      <c r="E311" s="148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48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9">
        <f t="shared" si="74"/>
        <v>0</v>
      </c>
    </row>
    <row r="312" spans="1:36" ht="15.95" hidden="1" customHeight="1" thickTop="1" thickBot="1" x14ac:dyDescent="0.25">
      <c r="A312" s="52" t="s">
        <v>96</v>
      </c>
      <c r="B312" s="104">
        <f t="shared" si="72"/>
        <v>0</v>
      </c>
      <c r="C312" s="104">
        <f t="shared" si="73"/>
        <v>0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9">
        <f t="shared" si="74"/>
        <v>0</v>
      </c>
    </row>
    <row r="313" spans="1:36" ht="15.95" hidden="1" customHeight="1" thickTop="1" thickBot="1" x14ac:dyDescent="0.25">
      <c r="A313" s="52" t="s">
        <v>100</v>
      </c>
      <c r="B313" s="104">
        <f t="shared" si="72"/>
        <v>0</v>
      </c>
      <c r="C313" s="104">
        <f t="shared" si="73"/>
        <v>0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9">
        <f t="shared" si="74"/>
        <v>0</v>
      </c>
    </row>
    <row r="314" spans="1:36" ht="15.95" hidden="1" customHeight="1" thickTop="1" thickBot="1" x14ac:dyDescent="0.25">
      <c r="A314" s="52" t="s">
        <v>83</v>
      </c>
      <c r="B314" s="104">
        <f t="shared" si="72"/>
        <v>0</v>
      </c>
      <c r="C314" s="104">
        <f t="shared" si="73"/>
        <v>0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9">
        <f t="shared" si="74"/>
        <v>0</v>
      </c>
    </row>
    <row r="315" spans="1:36" ht="15.95" hidden="1" customHeight="1" thickTop="1" thickBot="1" x14ac:dyDescent="0.25">
      <c r="A315" s="52" t="s">
        <v>85</v>
      </c>
      <c r="B315" s="104">
        <f t="shared" si="72"/>
        <v>0</v>
      </c>
      <c r="C315" s="104">
        <f t="shared" si="73"/>
        <v>0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9">
        <f t="shared" si="74"/>
        <v>0</v>
      </c>
    </row>
    <row r="316" spans="1:36" ht="15.95" hidden="1" customHeight="1" thickTop="1" thickBot="1" x14ac:dyDescent="0.25">
      <c r="A316" s="52" t="s">
        <v>81</v>
      </c>
      <c r="B316" s="104">
        <f t="shared" si="72"/>
        <v>0</v>
      </c>
      <c r="C316" s="104">
        <f t="shared" si="73"/>
        <v>0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9">
        <f t="shared" si="74"/>
        <v>0</v>
      </c>
    </row>
    <row r="317" spans="1:36" ht="15.95" hidden="1" customHeight="1" thickTop="1" thickBot="1" x14ac:dyDescent="0.25">
      <c r="A317" s="52" t="s">
        <v>80</v>
      </c>
      <c r="B317" s="104">
        <f t="shared" si="72"/>
        <v>0</v>
      </c>
      <c r="C317" s="104">
        <f t="shared" si="73"/>
        <v>0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9">
        <f t="shared" si="74"/>
        <v>0</v>
      </c>
    </row>
    <row r="318" spans="1:36" ht="15.95" hidden="1" customHeight="1" thickTop="1" thickBot="1" x14ac:dyDescent="0.25">
      <c r="A318" s="52" t="s">
        <v>109</v>
      </c>
      <c r="B318" s="104">
        <f t="shared" si="72"/>
        <v>0</v>
      </c>
      <c r="C318" s="104">
        <f t="shared" si="73"/>
        <v>0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9">
        <f t="shared" si="74"/>
        <v>0</v>
      </c>
    </row>
    <row r="319" spans="1:36" ht="15.95" hidden="1" customHeight="1" thickTop="1" thickBot="1" x14ac:dyDescent="0.25">
      <c r="A319" s="52" t="s">
        <v>79</v>
      </c>
      <c r="B319" s="104">
        <f t="shared" si="72"/>
        <v>0</v>
      </c>
      <c r="C319" s="104">
        <f t="shared" si="73"/>
        <v>0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9">
        <f t="shared" si="74"/>
        <v>0</v>
      </c>
    </row>
    <row r="320" spans="1:36" ht="15.95" hidden="1" customHeight="1" thickTop="1" thickBot="1" x14ac:dyDescent="0.25">
      <c r="A320" s="52" t="s">
        <v>84</v>
      </c>
      <c r="B320" s="104">
        <f t="shared" si="72"/>
        <v>0</v>
      </c>
      <c r="C320" s="104">
        <f t="shared" si="73"/>
        <v>0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9">
        <f t="shared" si="74"/>
        <v>0</v>
      </c>
    </row>
    <row r="321" spans="1:36" ht="15.95" hidden="1" customHeight="1" thickTop="1" thickBot="1" x14ac:dyDescent="0.25">
      <c r="A321" s="52" t="s">
        <v>102</v>
      </c>
      <c r="B321" s="104">
        <f t="shared" si="72"/>
        <v>0</v>
      </c>
      <c r="C321" s="104">
        <f t="shared" si="73"/>
        <v>0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9">
        <f t="shared" si="74"/>
        <v>0</v>
      </c>
    </row>
    <row r="322" spans="1:36" ht="15.95" hidden="1" customHeight="1" thickTop="1" thickBot="1" x14ac:dyDescent="0.25">
      <c r="A322" s="52" t="s">
        <v>93</v>
      </c>
      <c r="B322" s="104">
        <f t="shared" si="72"/>
        <v>0</v>
      </c>
      <c r="C322" s="104">
        <f t="shared" si="73"/>
        <v>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9">
        <f t="shared" si="74"/>
        <v>0</v>
      </c>
    </row>
    <row r="323" spans="1:36" ht="15.95" hidden="1" customHeight="1" thickTop="1" thickBot="1" x14ac:dyDescent="0.25">
      <c r="A323" s="52" t="s">
        <v>103</v>
      </c>
      <c r="B323" s="104">
        <f t="shared" si="72"/>
        <v>0</v>
      </c>
      <c r="C323" s="104">
        <f t="shared" si="73"/>
        <v>0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9">
        <f t="shared" si="74"/>
        <v>0</v>
      </c>
    </row>
    <row r="324" spans="1:36" ht="15.95" hidden="1" customHeight="1" thickTop="1" thickBot="1" x14ac:dyDescent="0.25">
      <c r="A324" s="51" t="s">
        <v>117</v>
      </c>
      <c r="B324" s="104">
        <f t="shared" si="72"/>
        <v>0</v>
      </c>
      <c r="C324" s="104">
        <f t="shared" si="73"/>
        <v>0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9">
        <f t="shared" si="74"/>
        <v>0</v>
      </c>
    </row>
    <row r="325" spans="1:36" ht="15.95" hidden="1" customHeight="1" thickTop="1" thickBot="1" x14ac:dyDescent="0.25">
      <c r="A325" s="52" t="s">
        <v>108</v>
      </c>
      <c r="B325" s="104">
        <f t="shared" si="72"/>
        <v>0</v>
      </c>
      <c r="C325" s="104">
        <f t="shared" si="73"/>
        <v>0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9">
        <f t="shared" si="74"/>
        <v>0</v>
      </c>
    </row>
    <row r="326" spans="1:36" ht="15.95" hidden="1" customHeight="1" thickTop="1" thickBot="1" x14ac:dyDescent="0.25">
      <c r="A326" s="52" t="s">
        <v>82</v>
      </c>
      <c r="B326" s="104">
        <f t="shared" si="72"/>
        <v>0</v>
      </c>
      <c r="C326" s="104">
        <f t="shared" si="73"/>
        <v>0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9">
        <f t="shared" si="74"/>
        <v>0</v>
      </c>
    </row>
    <row r="327" spans="1:36" ht="15.95" hidden="1" customHeight="1" thickTop="1" thickBot="1" x14ac:dyDescent="0.25">
      <c r="A327" s="52" t="s">
        <v>106</v>
      </c>
      <c r="B327" s="104">
        <f t="shared" si="72"/>
        <v>0</v>
      </c>
      <c r="C327" s="104">
        <f t="shared" si="73"/>
        <v>0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9">
        <f t="shared" si="74"/>
        <v>0</v>
      </c>
    </row>
    <row r="328" spans="1:36" ht="15.95" hidden="1" customHeight="1" thickTop="1" thickBot="1" x14ac:dyDescent="0.25">
      <c r="A328" s="52" t="s">
        <v>116</v>
      </c>
      <c r="B328" s="104">
        <f t="shared" si="72"/>
        <v>0</v>
      </c>
      <c r="C328" s="104">
        <f t="shared" si="73"/>
        <v>0</v>
      </c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9">
        <f t="shared" si="74"/>
        <v>0</v>
      </c>
    </row>
    <row r="329" spans="1:36" ht="15.95" hidden="1" customHeight="1" thickTop="1" thickBot="1" x14ac:dyDescent="0.25">
      <c r="A329" s="52" t="s">
        <v>118</v>
      </c>
      <c r="B329" s="104">
        <f t="shared" si="72"/>
        <v>0</v>
      </c>
      <c r="C329" s="104">
        <f t="shared" si="73"/>
        <v>0</v>
      </c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9">
        <f t="shared" si="74"/>
        <v>0</v>
      </c>
    </row>
    <row r="330" spans="1:36" ht="15.95" hidden="1" customHeight="1" thickTop="1" thickBot="1" x14ac:dyDescent="0.25">
      <c r="A330" s="52" t="s">
        <v>121</v>
      </c>
      <c r="B330" s="104">
        <f t="shared" si="72"/>
        <v>0</v>
      </c>
      <c r="C330" s="104">
        <f t="shared" si="73"/>
        <v>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9">
        <f t="shared" si="74"/>
        <v>0</v>
      </c>
    </row>
    <row r="331" spans="1:36" ht="15.95" hidden="1" customHeight="1" thickTop="1" thickBot="1" x14ac:dyDescent="0.25">
      <c r="A331" s="52" t="s">
        <v>99</v>
      </c>
      <c r="B331" s="104">
        <f t="shared" si="72"/>
        <v>0</v>
      </c>
      <c r="C331" s="104">
        <f t="shared" si="73"/>
        <v>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9">
        <f t="shared" si="74"/>
        <v>0</v>
      </c>
    </row>
    <row r="332" spans="1:36" ht="15.95" hidden="1" customHeight="1" thickTop="1" thickBot="1" x14ac:dyDescent="0.25">
      <c r="A332" s="52" t="s">
        <v>104</v>
      </c>
      <c r="B332" s="104">
        <f t="shared" ref="B332:B339" si="75">(D332+G332+J332+M332+P332+S332+V332+Y332+AB332+AE332+AH332)</f>
        <v>0</v>
      </c>
      <c r="C332" s="104">
        <v>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9">
        <f t="shared" si="74"/>
        <v>0</v>
      </c>
    </row>
    <row r="333" spans="1:36" ht="15.95" hidden="1" customHeight="1" thickTop="1" thickBot="1" x14ac:dyDescent="0.25">
      <c r="A333" s="51" t="s">
        <v>111</v>
      </c>
      <c r="B333" s="104">
        <f>(D333+G333+J333+M333+P333+S333+V333+Y333+AB333+AE333+AH333)</f>
        <v>0</v>
      </c>
      <c r="C333" s="104">
        <f t="shared" ref="C333:C339" si="76">(E333+H333+K333+N333+Q333+T333+W333+Z333+AC333+AF333+AI333)</f>
        <v>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9">
        <f t="shared" si="74"/>
        <v>0</v>
      </c>
    </row>
    <row r="334" spans="1:36" ht="15.95" hidden="1" customHeight="1" thickTop="1" thickBot="1" x14ac:dyDescent="0.25">
      <c r="A334" s="52" t="s">
        <v>119</v>
      </c>
      <c r="B334" s="104">
        <f t="shared" si="75"/>
        <v>0</v>
      </c>
      <c r="C334" s="104">
        <f t="shared" si="76"/>
        <v>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9">
        <f t="shared" si="74"/>
        <v>0</v>
      </c>
    </row>
    <row r="335" spans="1:36" ht="15.95" hidden="1" customHeight="1" thickTop="1" thickBot="1" x14ac:dyDescent="0.25">
      <c r="A335" s="52" t="s">
        <v>120</v>
      </c>
      <c r="B335" s="104">
        <f t="shared" si="75"/>
        <v>0</v>
      </c>
      <c r="C335" s="104">
        <f t="shared" si="76"/>
        <v>0</v>
      </c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9">
        <f t="shared" si="74"/>
        <v>0</v>
      </c>
    </row>
    <row r="336" spans="1:36" ht="15.95" hidden="1" customHeight="1" thickTop="1" thickBot="1" x14ac:dyDescent="0.25">
      <c r="A336" s="52" t="s">
        <v>122</v>
      </c>
      <c r="B336" s="104">
        <f t="shared" si="75"/>
        <v>0</v>
      </c>
      <c r="C336" s="104">
        <f t="shared" si="76"/>
        <v>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9">
        <f t="shared" si="74"/>
        <v>0</v>
      </c>
    </row>
    <row r="337" spans="1:36" ht="15.95" hidden="1" customHeight="1" thickTop="1" thickBot="1" x14ac:dyDescent="0.25">
      <c r="A337" s="52" t="s">
        <v>88</v>
      </c>
      <c r="B337" s="104">
        <f t="shared" si="75"/>
        <v>0</v>
      </c>
      <c r="C337" s="104">
        <f t="shared" si="76"/>
        <v>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9">
        <f t="shared" si="74"/>
        <v>0</v>
      </c>
    </row>
    <row r="338" spans="1:36" ht="15.95" hidden="1" customHeight="1" thickTop="1" thickBot="1" x14ac:dyDescent="0.25">
      <c r="A338" s="52" t="s">
        <v>107</v>
      </c>
      <c r="B338" s="104">
        <f t="shared" si="75"/>
        <v>0</v>
      </c>
      <c r="C338" s="104">
        <f t="shared" si="76"/>
        <v>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9">
        <f t="shared" si="74"/>
        <v>0</v>
      </c>
    </row>
    <row r="339" spans="1:36" ht="15.95" hidden="1" customHeight="1" thickTop="1" thickBot="1" x14ac:dyDescent="0.25">
      <c r="A339" s="52" t="s">
        <v>105</v>
      </c>
      <c r="B339" s="104">
        <f t="shared" si="75"/>
        <v>0</v>
      </c>
      <c r="C339" s="104">
        <f t="shared" si="76"/>
        <v>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9">
        <f t="shared" si="74"/>
        <v>0</v>
      </c>
    </row>
    <row r="340" spans="1:36" ht="15.95" hidden="1" customHeight="1" thickTop="1" thickBot="1" x14ac:dyDescent="0.25">
      <c r="A340" s="52" t="s">
        <v>112</v>
      </c>
      <c r="B340" s="104">
        <f>(D340+G340+J340+M340+P340+S340+V340+Y340+AB340+AE340+AH340)</f>
        <v>0</v>
      </c>
      <c r="C340" s="104">
        <f>(E340+H340+K340+N340+Q340+T340+W340+Z340+AC340+AF340+AI340)</f>
        <v>0</v>
      </c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9">
        <f t="shared" si="74"/>
        <v>0</v>
      </c>
    </row>
    <row r="341" spans="1:36" ht="14.25" hidden="1" thickTop="1" thickBot="1" x14ac:dyDescent="0.25">
      <c r="A341" s="55" t="s">
        <v>19</v>
      </c>
      <c r="B341" s="66">
        <f>SUM(B303:B340)</f>
        <v>0</v>
      </c>
      <c r="C341" s="66">
        <f t="shared" ref="C341:AJ341" si="77">SUM(C303:C340)</f>
        <v>0</v>
      </c>
      <c r="D341" s="66">
        <f t="shared" si="77"/>
        <v>0</v>
      </c>
      <c r="E341" s="66">
        <f t="shared" si="77"/>
        <v>0</v>
      </c>
      <c r="F341" s="66">
        <f t="shared" si="77"/>
        <v>0</v>
      </c>
      <c r="G341" s="66">
        <f t="shared" si="77"/>
        <v>0</v>
      </c>
      <c r="H341" s="66">
        <f t="shared" si="77"/>
        <v>0</v>
      </c>
      <c r="I341" s="66">
        <f t="shared" si="77"/>
        <v>0</v>
      </c>
      <c r="J341" s="66">
        <f t="shared" si="77"/>
        <v>0</v>
      </c>
      <c r="K341" s="66">
        <f t="shared" si="77"/>
        <v>0</v>
      </c>
      <c r="L341" s="66">
        <f t="shared" si="77"/>
        <v>0</v>
      </c>
      <c r="M341" s="66">
        <f t="shared" si="77"/>
        <v>0</v>
      </c>
      <c r="N341" s="66">
        <f t="shared" si="77"/>
        <v>0</v>
      </c>
      <c r="O341" s="66">
        <f t="shared" si="77"/>
        <v>0</v>
      </c>
      <c r="P341" s="66">
        <f t="shared" si="77"/>
        <v>0</v>
      </c>
      <c r="Q341" s="66">
        <f t="shared" si="77"/>
        <v>0</v>
      </c>
      <c r="R341" s="66">
        <f t="shared" si="77"/>
        <v>0</v>
      </c>
      <c r="S341" s="66">
        <f t="shared" si="77"/>
        <v>0</v>
      </c>
      <c r="T341" s="66">
        <f t="shared" si="77"/>
        <v>0</v>
      </c>
      <c r="U341" s="66">
        <f t="shared" si="77"/>
        <v>0</v>
      </c>
      <c r="V341" s="66">
        <f t="shared" si="77"/>
        <v>0</v>
      </c>
      <c r="W341" s="66">
        <f t="shared" si="77"/>
        <v>0</v>
      </c>
      <c r="X341" s="66">
        <f t="shared" si="77"/>
        <v>0</v>
      </c>
      <c r="Y341" s="66">
        <f t="shared" si="77"/>
        <v>0</v>
      </c>
      <c r="Z341" s="66">
        <f t="shared" si="77"/>
        <v>0</v>
      </c>
      <c r="AA341" s="66">
        <f t="shared" si="77"/>
        <v>0</v>
      </c>
      <c r="AB341" s="66">
        <f t="shared" si="77"/>
        <v>0</v>
      </c>
      <c r="AC341" s="66">
        <f t="shared" si="77"/>
        <v>0</v>
      </c>
      <c r="AD341" s="66">
        <f t="shared" si="77"/>
        <v>0</v>
      </c>
      <c r="AE341" s="66">
        <f t="shared" si="77"/>
        <v>0</v>
      </c>
      <c r="AF341" s="66">
        <f t="shared" si="77"/>
        <v>0</v>
      </c>
      <c r="AG341" s="66">
        <f t="shared" si="77"/>
        <v>0</v>
      </c>
      <c r="AH341" s="66">
        <f t="shared" si="77"/>
        <v>0</v>
      </c>
      <c r="AI341" s="66">
        <f t="shared" si="77"/>
        <v>0</v>
      </c>
      <c r="AJ341" s="102">
        <f t="shared" si="77"/>
        <v>0</v>
      </c>
    </row>
    <row r="342" spans="1:36" ht="13.5" hidden="1" thickTop="1" x14ac:dyDescent="0.2">
      <c r="A342" s="147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hidden="1" x14ac:dyDescent="0.2">
      <c r="A343" s="20" t="s">
        <v>38</v>
      </c>
      <c r="B343" s="189" t="e">
        <f>(C341/B344*100)</f>
        <v>#DIV/0!</v>
      </c>
      <c r="C343" s="189"/>
      <c r="D343" s="189" t="e">
        <f>(E341/D344*100)</f>
        <v>#DIV/0!</v>
      </c>
      <c r="E343" s="189"/>
      <c r="F343" s="36"/>
      <c r="G343" s="189" t="e">
        <f>(H341/G344*100)</f>
        <v>#DIV/0!</v>
      </c>
      <c r="H343" s="189"/>
      <c r="I343" s="36"/>
      <c r="J343" s="189" t="e">
        <f>(K341/J344*100)</f>
        <v>#DIV/0!</v>
      </c>
      <c r="K343" s="189"/>
      <c r="L343" s="36"/>
      <c r="M343" s="189" t="e">
        <f>(N341/M344*100)</f>
        <v>#DIV/0!</v>
      </c>
      <c r="N343" s="189"/>
      <c r="O343" s="36"/>
      <c r="P343" s="189" t="e">
        <f>(Q341/P344*100)</f>
        <v>#DIV/0!</v>
      </c>
      <c r="Q343" s="189"/>
      <c r="R343" s="36"/>
      <c r="S343" s="189" t="e">
        <f>(T341/S344*100)</f>
        <v>#DIV/0!</v>
      </c>
      <c r="T343" s="189"/>
      <c r="U343" s="36"/>
      <c r="V343" s="189" t="e">
        <f>(W341/V344*100)</f>
        <v>#DIV/0!</v>
      </c>
      <c r="W343" s="189"/>
      <c r="X343" s="36"/>
      <c r="Y343" s="189" t="e">
        <f>(Z341/Y344*100)</f>
        <v>#DIV/0!</v>
      </c>
      <c r="Z343" s="189"/>
      <c r="AA343" s="36"/>
      <c r="AB343" s="189" t="e">
        <f>(AC341/AB344*100)</f>
        <v>#DIV/0!</v>
      </c>
      <c r="AC343" s="189"/>
      <c r="AD343" s="36"/>
      <c r="AE343" s="189" t="e">
        <f>(AF341/AE344*100)</f>
        <v>#DIV/0!</v>
      </c>
      <c r="AF343" s="189"/>
      <c r="AG343" s="36"/>
      <c r="AH343" s="189" t="e">
        <f>(AI341/AH344*100)</f>
        <v>#DIV/0!</v>
      </c>
      <c r="AI343" s="189"/>
      <c r="AJ343" s="36"/>
    </row>
    <row r="344" spans="1:36" hidden="1" x14ac:dyDescent="0.2">
      <c r="A344" s="5" t="s">
        <v>39</v>
      </c>
      <c r="B344" s="187">
        <f>(B341+C341)</f>
        <v>0</v>
      </c>
      <c r="C344" s="188"/>
      <c r="D344" s="187">
        <f>(D341+E341)</f>
        <v>0</v>
      </c>
      <c r="E344" s="188"/>
      <c r="F344" s="37"/>
      <c r="G344" s="187">
        <f>(G341+H341)</f>
        <v>0</v>
      </c>
      <c r="H344" s="188"/>
      <c r="I344" s="37"/>
      <c r="J344" s="187">
        <f>(J341+K341)</f>
        <v>0</v>
      </c>
      <c r="K344" s="188"/>
      <c r="L344" s="37"/>
      <c r="M344" s="187">
        <f>(M341+N341)</f>
        <v>0</v>
      </c>
      <c r="N344" s="188"/>
      <c r="O344" s="37"/>
      <c r="P344" s="187">
        <f>(P341+Q341)</f>
        <v>0</v>
      </c>
      <c r="Q344" s="188"/>
      <c r="R344" s="37"/>
      <c r="S344" s="187">
        <f>(S341+T341)</f>
        <v>0</v>
      </c>
      <c r="T344" s="188"/>
      <c r="U344" s="37"/>
      <c r="V344" s="187">
        <f>(V341+W341)</f>
        <v>0</v>
      </c>
      <c r="W344" s="188"/>
      <c r="X344" s="37"/>
      <c r="Y344" s="187">
        <f>(Y341+Z341)</f>
        <v>0</v>
      </c>
      <c r="Z344" s="188"/>
      <c r="AA344" s="37"/>
      <c r="AB344" s="187">
        <f>(AB341+AC341)</f>
        <v>0</v>
      </c>
      <c r="AC344" s="188"/>
      <c r="AD344" s="37"/>
      <c r="AE344" s="187">
        <f>(AE341+AF341)</f>
        <v>0</v>
      </c>
      <c r="AF344" s="188"/>
      <c r="AG344" s="37"/>
      <c r="AH344" s="187">
        <f>(AH341+AI341)</f>
        <v>0</v>
      </c>
      <c r="AI344" s="188"/>
      <c r="AJ344" s="37"/>
    </row>
    <row r="345" spans="1:36" hidden="1" x14ac:dyDescent="0.2">
      <c r="A345" s="5" t="s">
        <v>40</v>
      </c>
      <c r="B345" s="189" t="e">
        <f>SUM(D345:AI345)</f>
        <v>#DIV/0!</v>
      </c>
      <c r="C345" s="188"/>
      <c r="D345" s="189" t="e">
        <f>(D344/B344*100)</f>
        <v>#DIV/0!</v>
      </c>
      <c r="E345" s="189"/>
      <c r="F345" s="36"/>
      <c r="G345" s="189" t="e">
        <f>(G344/B344*100)</f>
        <v>#DIV/0!</v>
      </c>
      <c r="H345" s="189"/>
      <c r="I345" s="36"/>
      <c r="J345" s="189" t="e">
        <f>(J344/B344*100)</f>
        <v>#DIV/0!</v>
      </c>
      <c r="K345" s="189"/>
      <c r="L345" s="36"/>
      <c r="M345" s="189" t="e">
        <f>(M344/B344*100)</f>
        <v>#DIV/0!</v>
      </c>
      <c r="N345" s="189"/>
      <c r="O345" s="36"/>
      <c r="P345" s="189" t="e">
        <f>(P344/B344*100)</f>
        <v>#DIV/0!</v>
      </c>
      <c r="Q345" s="189"/>
      <c r="R345" s="36"/>
      <c r="S345" s="189" t="e">
        <f>(S344/B344*100)</f>
        <v>#DIV/0!</v>
      </c>
      <c r="T345" s="189"/>
      <c r="U345" s="36"/>
      <c r="V345" s="189" t="e">
        <f>(V344/B344*100)</f>
        <v>#DIV/0!</v>
      </c>
      <c r="W345" s="189"/>
      <c r="X345" s="36"/>
      <c r="Y345" s="189" t="e">
        <f>(Y344/B344*100)</f>
        <v>#DIV/0!</v>
      </c>
      <c r="Z345" s="189"/>
      <c r="AA345" s="36"/>
      <c r="AB345" s="189" t="e">
        <f>(AB344/B344*100)</f>
        <v>#DIV/0!</v>
      </c>
      <c r="AC345" s="189"/>
      <c r="AD345" s="36"/>
      <c r="AE345" s="189" t="e">
        <f>(AE344/B344*100)</f>
        <v>#DIV/0!</v>
      </c>
      <c r="AF345" s="189"/>
      <c r="AG345" s="36"/>
      <c r="AH345" s="189" t="e">
        <f>(AH344/B344*100)</f>
        <v>#DIV/0!</v>
      </c>
      <c r="AI345" s="189"/>
      <c r="AJ345" s="36"/>
    </row>
    <row r="346" spans="1:36" hidden="1" x14ac:dyDescent="0.2">
      <c r="A346" s="112" t="s">
        <v>98</v>
      </c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>
      <c r="A351" s="38"/>
    </row>
    <row r="352" spans="1:36" hidden="1" x14ac:dyDescent="0.2"/>
    <row r="353" spans="1:37" hidden="1" x14ac:dyDescent="0.2"/>
    <row r="354" spans="1:37" hidden="1" x14ac:dyDescent="0.2"/>
    <row r="355" spans="1:37" ht="20.25" hidden="1" x14ac:dyDescent="0.3">
      <c r="A355" s="191" t="s">
        <v>42</v>
      </c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</row>
    <row r="356" spans="1:37" hidden="1" x14ac:dyDescent="0.2">
      <c r="A356" s="192" t="s">
        <v>56</v>
      </c>
      <c r="B356" s="192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</row>
    <row r="357" spans="1:37" hidden="1" x14ac:dyDescent="0.2">
      <c r="A357" s="193" t="s">
        <v>148</v>
      </c>
      <c r="B357" s="194"/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</row>
    <row r="358" spans="1:37" hidden="1" x14ac:dyDescent="0.2">
      <c r="A358" s="192" t="s">
        <v>115</v>
      </c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86" t="s">
        <v>33</v>
      </c>
      <c r="B361" s="190" t="s">
        <v>0</v>
      </c>
      <c r="C361" s="190"/>
      <c r="D361" s="190" t="s">
        <v>12</v>
      </c>
      <c r="E361" s="190"/>
      <c r="F361" s="159"/>
      <c r="G361" s="190" t="s">
        <v>13</v>
      </c>
      <c r="H361" s="190"/>
      <c r="I361" s="159"/>
      <c r="J361" s="190" t="s">
        <v>14</v>
      </c>
      <c r="K361" s="190"/>
      <c r="L361" s="159"/>
      <c r="M361" s="190" t="s">
        <v>15</v>
      </c>
      <c r="N361" s="190"/>
      <c r="O361" s="159"/>
      <c r="P361" s="190" t="s">
        <v>27</v>
      </c>
      <c r="Q361" s="190"/>
      <c r="R361" s="159"/>
      <c r="S361" s="190" t="s">
        <v>35</v>
      </c>
      <c r="T361" s="190"/>
      <c r="U361" s="159"/>
      <c r="V361" s="190" t="s">
        <v>16</v>
      </c>
      <c r="W361" s="190"/>
      <c r="X361" s="159"/>
      <c r="Y361" s="190" t="s">
        <v>68</v>
      </c>
      <c r="Z361" s="190"/>
      <c r="AA361" s="159"/>
      <c r="AB361" s="190" t="s">
        <v>34</v>
      </c>
      <c r="AC361" s="190"/>
      <c r="AD361" s="159"/>
      <c r="AE361" s="190" t="s">
        <v>17</v>
      </c>
      <c r="AF361" s="190"/>
      <c r="AG361" s="159"/>
      <c r="AH361" s="190" t="s">
        <v>18</v>
      </c>
      <c r="AI361" s="190"/>
      <c r="AJ361" s="74"/>
    </row>
    <row r="362" spans="1:37" ht="26.25" hidden="1" customHeight="1" thickTop="1" thickBot="1" x14ac:dyDescent="0.25">
      <c r="A362" s="195"/>
      <c r="B362" s="159" t="s">
        <v>28</v>
      </c>
      <c r="C362" s="159" t="s">
        <v>25</v>
      </c>
      <c r="D362" s="159" t="s">
        <v>28</v>
      </c>
      <c r="E362" s="159" t="s">
        <v>25</v>
      </c>
      <c r="F362" s="159"/>
      <c r="G362" s="159" t="s">
        <v>28</v>
      </c>
      <c r="H362" s="159" t="s">
        <v>25</v>
      </c>
      <c r="I362" s="159"/>
      <c r="J362" s="159" t="s">
        <v>28</v>
      </c>
      <c r="K362" s="159" t="s">
        <v>25</v>
      </c>
      <c r="L362" s="159"/>
      <c r="M362" s="159" t="s">
        <v>28</v>
      </c>
      <c r="N362" s="159" t="s">
        <v>25</v>
      </c>
      <c r="O362" s="159"/>
      <c r="P362" s="159" t="s">
        <v>28</v>
      </c>
      <c r="Q362" s="159" t="s">
        <v>25</v>
      </c>
      <c r="R362" s="159"/>
      <c r="S362" s="159" t="s">
        <v>28</v>
      </c>
      <c r="T362" s="159" t="s">
        <v>25</v>
      </c>
      <c r="U362" s="159"/>
      <c r="V362" s="159" t="s">
        <v>28</v>
      </c>
      <c r="W362" s="159" t="s">
        <v>25</v>
      </c>
      <c r="X362" s="159"/>
      <c r="Y362" s="159" t="s">
        <v>28</v>
      </c>
      <c r="Z362" s="159" t="s">
        <v>25</v>
      </c>
      <c r="AA362" s="159"/>
      <c r="AB362" s="159" t="s">
        <v>28</v>
      </c>
      <c r="AC362" s="159" t="s">
        <v>25</v>
      </c>
      <c r="AD362" s="159"/>
      <c r="AE362" s="159" t="s">
        <v>28</v>
      </c>
      <c r="AF362" s="159" t="s">
        <v>25</v>
      </c>
      <c r="AG362" s="159"/>
      <c r="AH362" s="159" t="s">
        <v>28</v>
      </c>
      <c r="AI362" s="159" t="s">
        <v>25</v>
      </c>
      <c r="AJ362" s="74"/>
    </row>
    <row r="363" spans="1:37" ht="15.95" hidden="1" customHeight="1" thickTop="1" thickBot="1" x14ac:dyDescent="0.25">
      <c r="A363" s="103" t="s">
        <v>91</v>
      </c>
      <c r="B363" s="104">
        <f t="shared" ref="B363:B399" si="78">(D363+G363+J363+M363+P363+S363+V363+Y363+AB363+AE363+AH363)</f>
        <v>0</v>
      </c>
      <c r="C363" s="104">
        <f t="shared" ref="C363:C399" si="79">(E363+H363+K363+N363+Q363+T363+W363+Z363+AC363+AF363+AI363)</f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ref="AJ363:AJ400" si="80">AH363+AI363</f>
        <v>0</v>
      </c>
    </row>
    <row r="364" spans="1:37" ht="15.95" hidden="1" customHeight="1" thickTop="1" thickBot="1" x14ac:dyDescent="0.25">
      <c r="A364" s="52" t="s">
        <v>86</v>
      </c>
      <c r="B364" s="104">
        <f t="shared" si="78"/>
        <v>0</v>
      </c>
      <c r="C364" s="104">
        <f t="shared" si="7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80"/>
        <v>0</v>
      </c>
    </row>
    <row r="365" spans="1:37" ht="15.95" hidden="1" customHeight="1" thickTop="1" thickBot="1" x14ac:dyDescent="0.25">
      <c r="A365" s="52" t="s">
        <v>101</v>
      </c>
      <c r="B365" s="104">
        <f t="shared" si="78"/>
        <v>0</v>
      </c>
      <c r="C365" s="104">
        <f t="shared" si="7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80"/>
        <v>0</v>
      </c>
    </row>
    <row r="366" spans="1:37" ht="15.95" hidden="1" customHeight="1" thickTop="1" thickBot="1" x14ac:dyDescent="0.25">
      <c r="A366" s="52" t="s">
        <v>97</v>
      </c>
      <c r="B366" s="104">
        <f t="shared" si="78"/>
        <v>0</v>
      </c>
      <c r="C366" s="104">
        <f t="shared" si="7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80"/>
        <v>0</v>
      </c>
    </row>
    <row r="367" spans="1:37" ht="15.95" hidden="1" customHeight="1" thickTop="1" thickBot="1" x14ac:dyDescent="0.25">
      <c r="A367" s="52" t="s">
        <v>92</v>
      </c>
      <c r="B367" s="104">
        <f t="shared" si="78"/>
        <v>0</v>
      </c>
      <c r="C367" s="104">
        <f t="shared" si="7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80"/>
        <v>0</v>
      </c>
      <c r="AK367" s="41"/>
    </row>
    <row r="368" spans="1:37" ht="15.95" hidden="1" customHeight="1" thickTop="1" thickBot="1" x14ac:dyDescent="0.25">
      <c r="A368" s="52" t="s">
        <v>89</v>
      </c>
      <c r="B368" s="104">
        <f t="shared" si="78"/>
        <v>0</v>
      </c>
      <c r="C368" s="104">
        <f t="shared" si="7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80"/>
        <v>0</v>
      </c>
    </row>
    <row r="369" spans="1:36" ht="15.95" hidden="1" customHeight="1" thickTop="1" thickBot="1" x14ac:dyDescent="0.25">
      <c r="A369" s="52" t="s">
        <v>94</v>
      </c>
      <c r="B369" s="104">
        <f t="shared" si="78"/>
        <v>0</v>
      </c>
      <c r="C369" s="104">
        <f t="shared" si="7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80"/>
        <v>0</v>
      </c>
    </row>
    <row r="370" spans="1:36" ht="15.95" hidden="1" customHeight="1" thickTop="1" thickBot="1" x14ac:dyDescent="0.25">
      <c r="A370" s="52" t="s">
        <v>90</v>
      </c>
      <c r="B370" s="104">
        <f t="shared" si="78"/>
        <v>0</v>
      </c>
      <c r="C370" s="104">
        <f t="shared" si="7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80"/>
        <v>0</v>
      </c>
    </row>
    <row r="371" spans="1:36" ht="15.95" hidden="1" customHeight="1" thickTop="1" thickBot="1" x14ac:dyDescent="0.25">
      <c r="A371" s="52" t="s">
        <v>78</v>
      </c>
      <c r="B371" s="104">
        <f t="shared" si="78"/>
        <v>0</v>
      </c>
      <c r="C371" s="104">
        <f t="shared" si="7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80"/>
        <v>0</v>
      </c>
    </row>
    <row r="372" spans="1:36" ht="15.95" hidden="1" customHeight="1" thickTop="1" thickBot="1" x14ac:dyDescent="0.25">
      <c r="A372" s="52" t="s">
        <v>96</v>
      </c>
      <c r="B372" s="104">
        <f t="shared" si="78"/>
        <v>0</v>
      </c>
      <c r="C372" s="104">
        <f t="shared" si="7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80"/>
        <v>0</v>
      </c>
    </row>
    <row r="373" spans="1:36" ht="15.95" hidden="1" customHeight="1" thickTop="1" thickBot="1" x14ac:dyDescent="0.25">
      <c r="A373" s="52" t="s">
        <v>100</v>
      </c>
      <c r="B373" s="104">
        <f t="shared" si="78"/>
        <v>0</v>
      </c>
      <c r="C373" s="104">
        <f t="shared" si="7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80"/>
        <v>0</v>
      </c>
    </row>
    <row r="374" spans="1:36" ht="15.95" hidden="1" customHeight="1" thickTop="1" thickBot="1" x14ac:dyDescent="0.25">
      <c r="A374" s="52" t="s">
        <v>83</v>
      </c>
      <c r="B374" s="104">
        <f t="shared" si="78"/>
        <v>0</v>
      </c>
      <c r="C374" s="104">
        <f t="shared" si="7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80"/>
        <v>0</v>
      </c>
    </row>
    <row r="375" spans="1:36" ht="15.95" hidden="1" customHeight="1" thickTop="1" thickBot="1" x14ac:dyDescent="0.25">
      <c r="A375" s="52" t="s">
        <v>85</v>
      </c>
      <c r="B375" s="104">
        <f t="shared" si="78"/>
        <v>0</v>
      </c>
      <c r="C375" s="104">
        <f t="shared" si="7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80"/>
        <v>0</v>
      </c>
    </row>
    <row r="376" spans="1:36" ht="15.95" hidden="1" customHeight="1" thickTop="1" thickBot="1" x14ac:dyDescent="0.25">
      <c r="A376" s="52" t="s">
        <v>81</v>
      </c>
      <c r="B376" s="104">
        <f t="shared" si="78"/>
        <v>0</v>
      </c>
      <c r="C376" s="104">
        <f t="shared" si="7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80"/>
        <v>0</v>
      </c>
    </row>
    <row r="377" spans="1:36" ht="15.95" hidden="1" customHeight="1" thickTop="1" thickBot="1" x14ac:dyDescent="0.25">
      <c r="A377" s="52" t="s">
        <v>80</v>
      </c>
      <c r="B377" s="104">
        <f t="shared" si="78"/>
        <v>0</v>
      </c>
      <c r="C377" s="104">
        <f t="shared" si="7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80"/>
        <v>0</v>
      </c>
    </row>
    <row r="378" spans="1:36" ht="15.95" hidden="1" customHeight="1" thickTop="1" thickBot="1" x14ac:dyDescent="0.25">
      <c r="A378" s="52" t="s">
        <v>109</v>
      </c>
      <c r="B378" s="104">
        <f t="shared" si="78"/>
        <v>0</v>
      </c>
      <c r="C378" s="104">
        <f t="shared" si="7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80"/>
        <v>0</v>
      </c>
    </row>
    <row r="379" spans="1:36" ht="15.95" hidden="1" customHeight="1" thickTop="1" thickBot="1" x14ac:dyDescent="0.25">
      <c r="A379" s="52" t="s">
        <v>79</v>
      </c>
      <c r="B379" s="104">
        <f t="shared" si="78"/>
        <v>0</v>
      </c>
      <c r="C379" s="104">
        <f t="shared" si="7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80"/>
        <v>0</v>
      </c>
    </row>
    <row r="380" spans="1:36" ht="15.95" hidden="1" customHeight="1" thickTop="1" thickBot="1" x14ac:dyDescent="0.25">
      <c r="A380" s="52" t="s">
        <v>84</v>
      </c>
      <c r="B380" s="104">
        <f t="shared" si="78"/>
        <v>0</v>
      </c>
      <c r="C380" s="104">
        <f t="shared" si="7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80"/>
        <v>0</v>
      </c>
    </row>
    <row r="381" spans="1:36" ht="15.95" hidden="1" customHeight="1" thickTop="1" thickBot="1" x14ac:dyDescent="0.25">
      <c r="A381" s="52" t="s">
        <v>102</v>
      </c>
      <c r="B381" s="104">
        <f t="shared" si="78"/>
        <v>0</v>
      </c>
      <c r="C381" s="104">
        <f t="shared" si="7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80"/>
        <v>0</v>
      </c>
    </row>
    <row r="382" spans="1:36" ht="15.95" hidden="1" customHeight="1" thickTop="1" thickBot="1" x14ac:dyDescent="0.25">
      <c r="A382" s="52" t="s">
        <v>93</v>
      </c>
      <c r="B382" s="104">
        <f t="shared" si="78"/>
        <v>0</v>
      </c>
      <c r="C382" s="104">
        <f t="shared" si="7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80"/>
        <v>0</v>
      </c>
    </row>
    <row r="383" spans="1:36" ht="15.95" hidden="1" customHeight="1" thickTop="1" thickBot="1" x14ac:dyDescent="0.25">
      <c r="A383" s="52" t="s">
        <v>103</v>
      </c>
      <c r="B383" s="104">
        <f t="shared" si="78"/>
        <v>0</v>
      </c>
      <c r="C383" s="104">
        <f t="shared" si="7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80"/>
        <v>0</v>
      </c>
    </row>
    <row r="384" spans="1:36" ht="15.95" hidden="1" customHeight="1" thickTop="1" thickBot="1" x14ac:dyDescent="0.25">
      <c r="A384" s="51" t="s">
        <v>117</v>
      </c>
      <c r="B384" s="104">
        <f t="shared" si="78"/>
        <v>0</v>
      </c>
      <c r="C384" s="104">
        <f t="shared" si="7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80"/>
        <v>0</v>
      </c>
    </row>
    <row r="385" spans="1:38" ht="15.95" hidden="1" customHeight="1" thickTop="1" thickBot="1" x14ac:dyDescent="0.25">
      <c r="A385" s="52" t="s">
        <v>108</v>
      </c>
      <c r="B385" s="104">
        <f t="shared" si="78"/>
        <v>0</v>
      </c>
      <c r="C385" s="104">
        <f t="shared" si="7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80"/>
        <v>0</v>
      </c>
    </row>
    <row r="386" spans="1:38" ht="15.95" hidden="1" customHeight="1" thickTop="1" thickBot="1" x14ac:dyDescent="0.25">
      <c r="A386" s="52" t="s">
        <v>82</v>
      </c>
      <c r="B386" s="104">
        <f t="shared" si="78"/>
        <v>0</v>
      </c>
      <c r="C386" s="104">
        <f t="shared" si="7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80"/>
        <v>0</v>
      </c>
    </row>
    <row r="387" spans="1:38" ht="15.95" hidden="1" customHeight="1" thickTop="1" thickBot="1" x14ac:dyDescent="0.25">
      <c r="A387" s="52" t="s">
        <v>106</v>
      </c>
      <c r="B387" s="104">
        <f t="shared" si="78"/>
        <v>0</v>
      </c>
      <c r="C387" s="104">
        <f t="shared" si="7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80"/>
        <v>0</v>
      </c>
    </row>
    <row r="388" spans="1:38" ht="15.95" hidden="1" customHeight="1" thickTop="1" thickBot="1" x14ac:dyDescent="0.25">
      <c r="A388" s="52" t="s">
        <v>116</v>
      </c>
      <c r="B388" s="104">
        <f t="shared" si="78"/>
        <v>0</v>
      </c>
      <c r="C388" s="104">
        <f t="shared" si="7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80"/>
        <v>0</v>
      </c>
    </row>
    <row r="389" spans="1:38" ht="15.95" hidden="1" customHeight="1" thickTop="1" thickBot="1" x14ac:dyDescent="0.25">
      <c r="A389" s="52" t="s">
        <v>118</v>
      </c>
      <c r="B389" s="104">
        <f t="shared" si="78"/>
        <v>0</v>
      </c>
      <c r="C389" s="104">
        <f t="shared" si="7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80"/>
        <v>0</v>
      </c>
    </row>
    <row r="390" spans="1:38" ht="15.95" hidden="1" customHeight="1" thickTop="1" thickBot="1" x14ac:dyDescent="0.25">
      <c r="A390" s="52" t="s">
        <v>121</v>
      </c>
      <c r="B390" s="104">
        <f t="shared" si="78"/>
        <v>0</v>
      </c>
      <c r="C390" s="104">
        <f t="shared" si="7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80"/>
        <v>0</v>
      </c>
    </row>
    <row r="391" spans="1:38" ht="15.95" hidden="1" customHeight="1" thickTop="1" thickBot="1" x14ac:dyDescent="0.25">
      <c r="A391" s="52" t="s">
        <v>99</v>
      </c>
      <c r="B391" s="104">
        <f t="shared" si="78"/>
        <v>0</v>
      </c>
      <c r="C391" s="104">
        <f t="shared" si="7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80"/>
        <v>0</v>
      </c>
    </row>
    <row r="392" spans="1:38" ht="15.95" hidden="1" customHeight="1" thickTop="1" thickBot="1" x14ac:dyDescent="0.25">
      <c r="A392" s="52" t="s">
        <v>104</v>
      </c>
      <c r="B392" s="104">
        <f t="shared" si="78"/>
        <v>0</v>
      </c>
      <c r="C392" s="104">
        <f t="shared" si="7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80"/>
        <v>0</v>
      </c>
    </row>
    <row r="393" spans="1:38" ht="15.95" hidden="1" customHeight="1" thickTop="1" thickBot="1" x14ac:dyDescent="0.25">
      <c r="A393" s="51" t="s">
        <v>111</v>
      </c>
      <c r="B393" s="104">
        <f t="shared" si="78"/>
        <v>0</v>
      </c>
      <c r="C393" s="104">
        <f t="shared" si="7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80"/>
        <v>0</v>
      </c>
    </row>
    <row r="394" spans="1:38" ht="15.95" hidden="1" customHeight="1" thickTop="1" thickBot="1" x14ac:dyDescent="0.25">
      <c r="A394" s="52" t="s">
        <v>119</v>
      </c>
      <c r="B394" s="104">
        <f t="shared" si="78"/>
        <v>0</v>
      </c>
      <c r="C394" s="104">
        <f t="shared" si="7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80"/>
        <v>0</v>
      </c>
    </row>
    <row r="395" spans="1:38" ht="15.95" hidden="1" customHeight="1" thickTop="1" thickBot="1" x14ac:dyDescent="0.25">
      <c r="A395" s="52" t="s">
        <v>120</v>
      </c>
      <c r="B395" s="104">
        <f t="shared" si="78"/>
        <v>0</v>
      </c>
      <c r="C395" s="104">
        <f t="shared" si="7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80"/>
        <v>0</v>
      </c>
      <c r="AK395" s="32"/>
      <c r="AL395" s="42"/>
    </row>
    <row r="396" spans="1:38" ht="15.95" hidden="1" customHeight="1" thickTop="1" thickBot="1" x14ac:dyDescent="0.25">
      <c r="A396" s="52" t="s">
        <v>122</v>
      </c>
      <c r="B396" s="104">
        <f t="shared" si="78"/>
        <v>0</v>
      </c>
      <c r="C396" s="104">
        <f t="shared" si="7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80"/>
        <v>0</v>
      </c>
    </row>
    <row r="397" spans="1:38" ht="15.95" hidden="1" customHeight="1" thickTop="1" thickBot="1" x14ac:dyDescent="0.25">
      <c r="A397" s="52" t="s">
        <v>88</v>
      </c>
      <c r="B397" s="104">
        <f t="shared" si="78"/>
        <v>0</v>
      </c>
      <c r="C397" s="104">
        <f t="shared" si="7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80"/>
        <v>0</v>
      </c>
    </row>
    <row r="398" spans="1:38" ht="15.95" hidden="1" customHeight="1" thickTop="1" thickBot="1" x14ac:dyDescent="0.25">
      <c r="A398" s="52" t="s">
        <v>107</v>
      </c>
      <c r="B398" s="104">
        <f t="shared" si="78"/>
        <v>0</v>
      </c>
      <c r="C398" s="104">
        <f t="shared" si="7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80"/>
        <v>0</v>
      </c>
    </row>
    <row r="399" spans="1:38" ht="15.95" hidden="1" customHeight="1" thickTop="1" thickBot="1" x14ac:dyDescent="0.25">
      <c r="A399" s="52" t="s">
        <v>105</v>
      </c>
      <c r="B399" s="104">
        <f t="shared" si="78"/>
        <v>0</v>
      </c>
      <c r="C399" s="104">
        <f t="shared" si="79"/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80"/>
        <v>0</v>
      </c>
    </row>
    <row r="400" spans="1:38" ht="15.95" hidden="1" customHeight="1" thickTop="1" thickBot="1" x14ac:dyDescent="0.25">
      <c r="A400" s="52" t="s">
        <v>112</v>
      </c>
      <c r="B400" s="104">
        <f>(D400+G400+J400+M400+P400+S400+V400+Y400+AB400+AE400+AH400)</f>
        <v>0</v>
      </c>
      <c r="C400" s="104">
        <f>(E400+H400+K400+N400+Q400+T400+W400+Z400+AC400+AF400+AI400)</f>
        <v>0</v>
      </c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9">
        <f t="shared" si="8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0</v>
      </c>
      <c r="C401" s="66">
        <f t="shared" ref="C401:AJ401" si="81">SUM(C363:C400)</f>
        <v>0</v>
      </c>
      <c r="D401" s="66">
        <f t="shared" si="81"/>
        <v>0</v>
      </c>
      <c r="E401" s="66">
        <f t="shared" si="81"/>
        <v>0</v>
      </c>
      <c r="F401" s="66">
        <f t="shared" si="81"/>
        <v>0</v>
      </c>
      <c r="G401" s="66">
        <f t="shared" si="81"/>
        <v>0</v>
      </c>
      <c r="H401" s="66">
        <f t="shared" si="81"/>
        <v>0</v>
      </c>
      <c r="I401" s="66">
        <f t="shared" si="81"/>
        <v>0</v>
      </c>
      <c r="J401" s="66">
        <f t="shared" si="81"/>
        <v>0</v>
      </c>
      <c r="K401" s="66">
        <f t="shared" si="81"/>
        <v>0</v>
      </c>
      <c r="L401" s="66">
        <f t="shared" si="81"/>
        <v>0</v>
      </c>
      <c r="M401" s="66">
        <f t="shared" si="81"/>
        <v>0</v>
      </c>
      <c r="N401" s="66">
        <f t="shared" si="81"/>
        <v>0</v>
      </c>
      <c r="O401" s="66">
        <f t="shared" si="81"/>
        <v>0</v>
      </c>
      <c r="P401" s="66">
        <f t="shared" si="81"/>
        <v>0</v>
      </c>
      <c r="Q401" s="66">
        <f t="shared" si="81"/>
        <v>0</v>
      </c>
      <c r="R401" s="66">
        <f t="shared" si="81"/>
        <v>0</v>
      </c>
      <c r="S401" s="66">
        <f t="shared" si="81"/>
        <v>0</v>
      </c>
      <c r="T401" s="66">
        <f t="shared" si="81"/>
        <v>0</v>
      </c>
      <c r="U401" s="66">
        <f t="shared" si="81"/>
        <v>0</v>
      </c>
      <c r="V401" s="66">
        <f t="shared" si="81"/>
        <v>0</v>
      </c>
      <c r="W401" s="66">
        <f t="shared" si="81"/>
        <v>0</v>
      </c>
      <c r="X401" s="66">
        <f t="shared" si="81"/>
        <v>0</v>
      </c>
      <c r="Y401" s="66">
        <f t="shared" si="81"/>
        <v>0</v>
      </c>
      <c r="Z401" s="66">
        <f t="shared" si="81"/>
        <v>0</v>
      </c>
      <c r="AA401" s="66">
        <f t="shared" si="81"/>
        <v>0</v>
      </c>
      <c r="AB401" s="66">
        <f t="shared" si="81"/>
        <v>0</v>
      </c>
      <c r="AC401" s="66">
        <f t="shared" si="81"/>
        <v>0</v>
      </c>
      <c r="AD401" s="66">
        <f t="shared" si="81"/>
        <v>0</v>
      </c>
      <c r="AE401" s="66">
        <f t="shared" si="81"/>
        <v>0</v>
      </c>
      <c r="AF401" s="66">
        <f t="shared" si="81"/>
        <v>0</v>
      </c>
      <c r="AG401" s="66">
        <f t="shared" si="81"/>
        <v>0</v>
      </c>
      <c r="AH401" s="66">
        <f t="shared" si="81"/>
        <v>0</v>
      </c>
      <c r="AI401" s="66">
        <f t="shared" si="81"/>
        <v>0</v>
      </c>
      <c r="AJ401" s="102">
        <f t="shared" si="81"/>
        <v>0</v>
      </c>
    </row>
    <row r="402" spans="1:36" ht="15.95" hidden="1" customHeight="1" thickTop="1" x14ac:dyDescent="0.2">
      <c r="A402" s="147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89" t="e">
        <f>(C401/B404*100)</f>
        <v>#DIV/0!</v>
      </c>
      <c r="C403" s="189"/>
      <c r="D403" s="189" t="e">
        <f>(E401/D404*100)</f>
        <v>#DIV/0!</v>
      </c>
      <c r="E403" s="189"/>
      <c r="F403" s="36"/>
      <c r="G403" s="189" t="e">
        <f>(H401/G404*100)</f>
        <v>#DIV/0!</v>
      </c>
      <c r="H403" s="189"/>
      <c r="I403" s="36"/>
      <c r="J403" s="189" t="e">
        <f>(K401/J404*100)</f>
        <v>#DIV/0!</v>
      </c>
      <c r="K403" s="189"/>
      <c r="L403" s="36"/>
      <c r="M403" s="189" t="e">
        <f>(N401/M404*100)</f>
        <v>#DIV/0!</v>
      </c>
      <c r="N403" s="189"/>
      <c r="O403" s="36"/>
      <c r="P403" s="189" t="e">
        <f>(Q401/P404*100)</f>
        <v>#DIV/0!</v>
      </c>
      <c r="Q403" s="189"/>
      <c r="R403" s="36"/>
      <c r="S403" s="189" t="e">
        <f>(T401/S404*100)</f>
        <v>#DIV/0!</v>
      </c>
      <c r="T403" s="189"/>
      <c r="U403" s="36"/>
      <c r="V403" s="189" t="e">
        <f>(W401/V404*100)</f>
        <v>#DIV/0!</v>
      </c>
      <c r="W403" s="189"/>
      <c r="X403" s="36"/>
      <c r="Y403" s="189" t="e">
        <f>(Z401/Y404*100)</f>
        <v>#DIV/0!</v>
      </c>
      <c r="Z403" s="189"/>
      <c r="AA403" s="36"/>
      <c r="AB403" s="189" t="e">
        <f>(AC401/AB404*100)</f>
        <v>#DIV/0!</v>
      </c>
      <c r="AC403" s="189"/>
      <c r="AD403" s="36"/>
      <c r="AE403" s="189" t="e">
        <f>(AF401/AE404*100)</f>
        <v>#DIV/0!</v>
      </c>
      <c r="AF403" s="189"/>
      <c r="AG403" s="36"/>
      <c r="AH403" s="189" t="e">
        <f>(AI401/AH404*100)</f>
        <v>#DIV/0!</v>
      </c>
      <c r="AI403" s="189"/>
      <c r="AJ403" s="36"/>
    </row>
    <row r="404" spans="1:36" ht="15.95" hidden="1" customHeight="1" x14ac:dyDescent="0.2">
      <c r="A404" s="5" t="s">
        <v>39</v>
      </c>
      <c r="B404" s="187">
        <f>(B401+C401)</f>
        <v>0</v>
      </c>
      <c r="C404" s="188"/>
      <c r="D404" s="187">
        <f>(D401+E401)</f>
        <v>0</v>
      </c>
      <c r="E404" s="188"/>
      <c r="F404" s="37"/>
      <c r="G404" s="187">
        <f>(G401+H401)</f>
        <v>0</v>
      </c>
      <c r="H404" s="188"/>
      <c r="I404" s="37"/>
      <c r="J404" s="187">
        <f>(J401+K401)</f>
        <v>0</v>
      </c>
      <c r="K404" s="188"/>
      <c r="L404" s="37"/>
      <c r="M404" s="187">
        <f>(M401+N401)</f>
        <v>0</v>
      </c>
      <c r="N404" s="188"/>
      <c r="O404" s="37"/>
      <c r="P404" s="187">
        <f>(P401+Q401)</f>
        <v>0</v>
      </c>
      <c r="Q404" s="188"/>
      <c r="R404" s="37"/>
      <c r="S404" s="187">
        <f>(S401+T401)</f>
        <v>0</v>
      </c>
      <c r="T404" s="188"/>
      <c r="U404" s="37"/>
      <c r="V404" s="187">
        <f>(V401+W401)</f>
        <v>0</v>
      </c>
      <c r="W404" s="188"/>
      <c r="X404" s="37"/>
      <c r="Y404" s="187">
        <f>(Y401+Z401)</f>
        <v>0</v>
      </c>
      <c r="Z404" s="188"/>
      <c r="AA404" s="37"/>
      <c r="AB404" s="187">
        <f>(AB401+AC401)</f>
        <v>0</v>
      </c>
      <c r="AC404" s="188"/>
      <c r="AD404" s="37"/>
      <c r="AE404" s="187">
        <f>(AE401+AF401)</f>
        <v>0</v>
      </c>
      <c r="AF404" s="188"/>
      <c r="AG404" s="37"/>
      <c r="AH404" s="187">
        <f>(AH401+AI401)</f>
        <v>0</v>
      </c>
      <c r="AI404" s="188"/>
      <c r="AJ404" s="37"/>
    </row>
    <row r="405" spans="1:36" ht="15.95" hidden="1" customHeight="1" x14ac:dyDescent="0.2">
      <c r="A405" s="5" t="s">
        <v>40</v>
      </c>
      <c r="B405" s="189" t="e">
        <f>SUM(D405:AI405)</f>
        <v>#DIV/0!</v>
      </c>
      <c r="C405" s="188"/>
      <c r="D405" s="189" t="e">
        <f>(D404/B404*100)</f>
        <v>#DIV/0!</v>
      </c>
      <c r="E405" s="189"/>
      <c r="F405" s="36"/>
      <c r="G405" s="189" t="e">
        <f>(G404/B404*100)</f>
        <v>#DIV/0!</v>
      </c>
      <c r="H405" s="189"/>
      <c r="I405" s="36"/>
      <c r="J405" s="189" t="e">
        <f>(J404/B404*100)</f>
        <v>#DIV/0!</v>
      </c>
      <c r="K405" s="189"/>
      <c r="L405" s="36"/>
      <c r="M405" s="189" t="e">
        <f>(M404/B404*100)</f>
        <v>#DIV/0!</v>
      </c>
      <c r="N405" s="189"/>
      <c r="O405" s="36"/>
      <c r="P405" s="189" t="e">
        <f>(P404/B404*100)</f>
        <v>#DIV/0!</v>
      </c>
      <c r="Q405" s="189"/>
      <c r="R405" s="36"/>
      <c r="S405" s="189" t="e">
        <f>(S404/B404*100)</f>
        <v>#DIV/0!</v>
      </c>
      <c r="T405" s="189"/>
      <c r="U405" s="36"/>
      <c r="V405" s="189" t="e">
        <f>(V404/B404*100)</f>
        <v>#DIV/0!</v>
      </c>
      <c r="W405" s="189"/>
      <c r="X405" s="36"/>
      <c r="Y405" s="189" t="e">
        <f>(Y404/B404*100)</f>
        <v>#DIV/0!</v>
      </c>
      <c r="Z405" s="189"/>
      <c r="AA405" s="36"/>
      <c r="AB405" s="189" t="e">
        <f>(AB404/B404*100)</f>
        <v>#DIV/0!</v>
      </c>
      <c r="AC405" s="189"/>
      <c r="AD405" s="36"/>
      <c r="AE405" s="189" t="e">
        <f>(AE404/B404*100)</f>
        <v>#DIV/0!</v>
      </c>
      <c r="AF405" s="189"/>
      <c r="AG405" s="36"/>
      <c r="AH405" s="189" t="e">
        <f>(AH404/B404*100)</f>
        <v>#DIV/0!</v>
      </c>
      <c r="AI405" s="189"/>
      <c r="AJ405" s="36"/>
    </row>
    <row r="406" spans="1:36" ht="15.95" hidden="1" customHeight="1" x14ac:dyDescent="0.2">
      <c r="A406" s="112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hidden="1" customHeight="1" x14ac:dyDescent="0.3">
      <c r="A412" s="191" t="s">
        <v>42</v>
      </c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</row>
    <row r="413" spans="1:36" ht="15.95" hidden="1" customHeight="1" x14ac:dyDescent="0.2">
      <c r="A413" s="192" t="s">
        <v>56</v>
      </c>
      <c r="B413" s="192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</row>
    <row r="414" spans="1:36" ht="15.95" hidden="1" customHeight="1" x14ac:dyDescent="0.2">
      <c r="A414" s="193" t="s">
        <v>149</v>
      </c>
      <c r="B414" s="194"/>
      <c r="C414" s="194"/>
      <c r="D414" s="194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  <c r="AA414" s="194"/>
      <c r="AB414" s="194"/>
      <c r="AC414" s="194"/>
      <c r="AD414" s="194"/>
      <c r="AE414" s="194"/>
      <c r="AF414" s="194"/>
      <c r="AG414" s="194"/>
      <c r="AH414" s="194"/>
      <c r="AI414" s="194"/>
    </row>
    <row r="415" spans="1:36" ht="15.95" hidden="1" customHeight="1" x14ac:dyDescent="0.2">
      <c r="A415" s="192" t="s">
        <v>115</v>
      </c>
      <c r="B415" s="192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95" hidden="1" customHeight="1" thickBot="1" x14ac:dyDescent="0.25"/>
    <row r="418" spans="1:36" ht="15.95" hidden="1" customHeight="1" thickTop="1" thickBot="1" x14ac:dyDescent="0.25">
      <c r="A418" s="186" t="s">
        <v>33</v>
      </c>
      <c r="B418" s="190" t="s">
        <v>0</v>
      </c>
      <c r="C418" s="190"/>
      <c r="D418" s="190" t="s">
        <v>12</v>
      </c>
      <c r="E418" s="190"/>
      <c r="F418" s="159"/>
      <c r="G418" s="190" t="s">
        <v>13</v>
      </c>
      <c r="H418" s="190"/>
      <c r="I418" s="159"/>
      <c r="J418" s="190" t="s">
        <v>14</v>
      </c>
      <c r="K418" s="190"/>
      <c r="L418" s="159"/>
      <c r="M418" s="190" t="s">
        <v>15</v>
      </c>
      <c r="N418" s="190"/>
      <c r="O418" s="159"/>
      <c r="P418" s="190" t="s">
        <v>27</v>
      </c>
      <c r="Q418" s="190"/>
      <c r="R418" s="159"/>
      <c r="S418" s="190" t="s">
        <v>35</v>
      </c>
      <c r="T418" s="190"/>
      <c r="U418" s="159"/>
      <c r="V418" s="190" t="s">
        <v>16</v>
      </c>
      <c r="W418" s="190"/>
      <c r="X418" s="159"/>
      <c r="Y418" s="190" t="s">
        <v>68</v>
      </c>
      <c r="Z418" s="190"/>
      <c r="AA418" s="159"/>
      <c r="AB418" s="190" t="s">
        <v>34</v>
      </c>
      <c r="AC418" s="190"/>
      <c r="AD418" s="159"/>
      <c r="AE418" s="190" t="s">
        <v>17</v>
      </c>
      <c r="AF418" s="190"/>
      <c r="AG418" s="159"/>
      <c r="AH418" s="190" t="s">
        <v>18</v>
      </c>
      <c r="AI418" s="190"/>
      <c r="AJ418" s="74"/>
    </row>
    <row r="419" spans="1:36" ht="27.75" hidden="1" customHeight="1" thickTop="1" thickBot="1" x14ac:dyDescent="0.25">
      <c r="A419" s="195"/>
      <c r="B419" s="159" t="s">
        <v>28</v>
      </c>
      <c r="C419" s="159" t="s">
        <v>25</v>
      </c>
      <c r="D419" s="159" t="s">
        <v>28</v>
      </c>
      <c r="E419" s="159" t="s">
        <v>25</v>
      </c>
      <c r="F419" s="159"/>
      <c r="G419" s="159" t="s">
        <v>28</v>
      </c>
      <c r="H419" s="159" t="s">
        <v>25</v>
      </c>
      <c r="I419" s="159"/>
      <c r="J419" s="159" t="s">
        <v>28</v>
      </c>
      <c r="K419" s="159" t="s">
        <v>25</v>
      </c>
      <c r="L419" s="159"/>
      <c r="M419" s="159" t="s">
        <v>28</v>
      </c>
      <c r="N419" s="159" t="s">
        <v>25</v>
      </c>
      <c r="O419" s="159"/>
      <c r="P419" s="159" t="s">
        <v>28</v>
      </c>
      <c r="Q419" s="159" t="s">
        <v>25</v>
      </c>
      <c r="R419" s="159"/>
      <c r="S419" s="159" t="s">
        <v>28</v>
      </c>
      <c r="T419" s="159" t="s">
        <v>25</v>
      </c>
      <c r="U419" s="159"/>
      <c r="V419" s="159" t="s">
        <v>28</v>
      </c>
      <c r="W419" s="159" t="s">
        <v>25</v>
      </c>
      <c r="X419" s="159"/>
      <c r="Y419" s="159" t="s">
        <v>28</v>
      </c>
      <c r="Z419" s="159" t="s">
        <v>25</v>
      </c>
      <c r="AA419" s="159"/>
      <c r="AB419" s="159" t="s">
        <v>28</v>
      </c>
      <c r="AC419" s="159" t="s">
        <v>25</v>
      </c>
      <c r="AD419" s="159"/>
      <c r="AE419" s="159" t="s">
        <v>28</v>
      </c>
      <c r="AF419" s="159" t="s">
        <v>25</v>
      </c>
      <c r="AG419" s="159"/>
      <c r="AH419" s="159" t="s">
        <v>28</v>
      </c>
      <c r="AI419" s="159" t="s">
        <v>25</v>
      </c>
      <c r="AJ419" s="74"/>
    </row>
    <row r="420" spans="1:36" ht="15.95" hidden="1" customHeight="1" thickTop="1" thickBot="1" x14ac:dyDescent="0.25">
      <c r="A420" s="103" t="s">
        <v>91</v>
      </c>
      <c r="B420" s="104">
        <f t="shared" ref="B420:B456" si="82">(D420+G420+J420+M420+P420+S420+V420+Y420+AB420+AE420+AH420)</f>
        <v>0</v>
      </c>
      <c r="C420" s="104">
        <f t="shared" ref="C420:C456" si="83">(E420+H420+K420+N420+Q420+T420+W420+Z420+AC420+AF420+AI420)</f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ref="AJ420:AJ457" si="84">AH420+AI420</f>
        <v>0</v>
      </c>
    </row>
    <row r="421" spans="1:36" ht="15.95" hidden="1" customHeight="1" thickTop="1" thickBot="1" x14ac:dyDescent="0.25">
      <c r="A421" s="52" t="s">
        <v>86</v>
      </c>
      <c r="B421" s="104">
        <f t="shared" si="82"/>
        <v>0</v>
      </c>
      <c r="C421" s="104">
        <f t="shared" si="8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84"/>
        <v>0</v>
      </c>
    </row>
    <row r="422" spans="1:36" ht="15.95" hidden="1" customHeight="1" thickTop="1" thickBot="1" x14ac:dyDescent="0.25">
      <c r="A422" s="52" t="s">
        <v>101</v>
      </c>
      <c r="B422" s="104">
        <f t="shared" si="82"/>
        <v>0</v>
      </c>
      <c r="C422" s="104">
        <f t="shared" si="8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84"/>
        <v>0</v>
      </c>
    </row>
    <row r="423" spans="1:36" ht="15.95" hidden="1" customHeight="1" thickTop="1" thickBot="1" x14ac:dyDescent="0.25">
      <c r="A423" s="52" t="s">
        <v>97</v>
      </c>
      <c r="B423" s="104">
        <f t="shared" si="82"/>
        <v>0</v>
      </c>
      <c r="C423" s="104">
        <f t="shared" si="8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84"/>
        <v>0</v>
      </c>
    </row>
    <row r="424" spans="1:36" ht="15.95" hidden="1" customHeight="1" thickTop="1" thickBot="1" x14ac:dyDescent="0.25">
      <c r="A424" s="52" t="s">
        <v>92</v>
      </c>
      <c r="B424" s="104">
        <f t="shared" si="82"/>
        <v>0</v>
      </c>
      <c r="C424" s="104">
        <f t="shared" si="8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84"/>
        <v>0</v>
      </c>
    </row>
    <row r="425" spans="1:36" ht="15.95" hidden="1" customHeight="1" thickTop="1" thickBot="1" x14ac:dyDescent="0.25">
      <c r="A425" s="52" t="s">
        <v>89</v>
      </c>
      <c r="B425" s="104">
        <f t="shared" si="82"/>
        <v>0</v>
      </c>
      <c r="C425" s="104">
        <f t="shared" si="8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84"/>
        <v>0</v>
      </c>
    </row>
    <row r="426" spans="1:36" ht="15.95" hidden="1" customHeight="1" thickTop="1" thickBot="1" x14ac:dyDescent="0.25">
      <c r="A426" s="52" t="s">
        <v>94</v>
      </c>
      <c r="B426" s="104">
        <f t="shared" si="82"/>
        <v>0</v>
      </c>
      <c r="C426" s="104">
        <f t="shared" si="8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84"/>
        <v>0</v>
      </c>
    </row>
    <row r="427" spans="1:36" ht="15.95" hidden="1" customHeight="1" thickTop="1" thickBot="1" x14ac:dyDescent="0.25">
      <c r="A427" s="52" t="s">
        <v>90</v>
      </c>
      <c r="B427" s="104">
        <f t="shared" si="82"/>
        <v>0</v>
      </c>
      <c r="C427" s="104">
        <f t="shared" si="8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84"/>
        <v>0</v>
      </c>
    </row>
    <row r="428" spans="1:36" ht="15.95" hidden="1" customHeight="1" thickTop="1" thickBot="1" x14ac:dyDescent="0.25">
      <c r="A428" s="52" t="s">
        <v>78</v>
      </c>
      <c r="B428" s="104">
        <f t="shared" si="82"/>
        <v>0</v>
      </c>
      <c r="C428" s="104">
        <f t="shared" si="8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84"/>
        <v>0</v>
      </c>
    </row>
    <row r="429" spans="1:36" ht="15.95" hidden="1" customHeight="1" thickTop="1" thickBot="1" x14ac:dyDescent="0.25">
      <c r="A429" s="52" t="s">
        <v>96</v>
      </c>
      <c r="B429" s="104">
        <f t="shared" si="82"/>
        <v>0</v>
      </c>
      <c r="C429" s="104">
        <f t="shared" si="8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84"/>
        <v>0</v>
      </c>
    </row>
    <row r="430" spans="1:36" ht="15.95" hidden="1" customHeight="1" thickTop="1" thickBot="1" x14ac:dyDescent="0.25">
      <c r="A430" s="52" t="s">
        <v>100</v>
      </c>
      <c r="B430" s="104">
        <f t="shared" si="82"/>
        <v>0</v>
      </c>
      <c r="C430" s="104">
        <f t="shared" si="8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84"/>
        <v>0</v>
      </c>
    </row>
    <row r="431" spans="1:36" ht="15.95" hidden="1" customHeight="1" thickTop="1" thickBot="1" x14ac:dyDescent="0.25">
      <c r="A431" s="52" t="s">
        <v>83</v>
      </c>
      <c r="B431" s="104">
        <f t="shared" si="82"/>
        <v>0</v>
      </c>
      <c r="C431" s="104">
        <f t="shared" si="8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84"/>
        <v>0</v>
      </c>
    </row>
    <row r="432" spans="1:36" ht="15.95" hidden="1" customHeight="1" thickTop="1" thickBot="1" x14ac:dyDescent="0.25">
      <c r="A432" s="52" t="s">
        <v>85</v>
      </c>
      <c r="B432" s="104">
        <f t="shared" si="82"/>
        <v>0</v>
      </c>
      <c r="C432" s="104">
        <f t="shared" si="8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84"/>
        <v>0</v>
      </c>
    </row>
    <row r="433" spans="1:36" ht="15.95" hidden="1" customHeight="1" thickTop="1" thickBot="1" x14ac:dyDescent="0.25">
      <c r="A433" s="52" t="s">
        <v>81</v>
      </c>
      <c r="B433" s="104">
        <f t="shared" si="82"/>
        <v>0</v>
      </c>
      <c r="C433" s="104">
        <f t="shared" si="8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84"/>
        <v>0</v>
      </c>
    </row>
    <row r="434" spans="1:36" ht="15.95" hidden="1" customHeight="1" thickTop="1" thickBot="1" x14ac:dyDescent="0.25">
      <c r="A434" s="52" t="s">
        <v>80</v>
      </c>
      <c r="B434" s="104">
        <f t="shared" si="82"/>
        <v>0</v>
      </c>
      <c r="C434" s="104">
        <f t="shared" si="8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84"/>
        <v>0</v>
      </c>
    </row>
    <row r="435" spans="1:36" ht="15.95" hidden="1" customHeight="1" thickTop="1" thickBot="1" x14ac:dyDescent="0.25">
      <c r="A435" s="52" t="s">
        <v>109</v>
      </c>
      <c r="B435" s="104">
        <f t="shared" si="82"/>
        <v>0</v>
      </c>
      <c r="C435" s="104">
        <f t="shared" si="8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84"/>
        <v>0</v>
      </c>
    </row>
    <row r="436" spans="1:36" ht="15.95" hidden="1" customHeight="1" thickTop="1" thickBot="1" x14ac:dyDescent="0.25">
      <c r="A436" s="52" t="s">
        <v>79</v>
      </c>
      <c r="B436" s="104">
        <f t="shared" si="82"/>
        <v>0</v>
      </c>
      <c r="C436" s="104">
        <f t="shared" si="8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84"/>
        <v>0</v>
      </c>
    </row>
    <row r="437" spans="1:36" ht="15.95" hidden="1" customHeight="1" thickTop="1" thickBot="1" x14ac:dyDescent="0.25">
      <c r="A437" s="52" t="s">
        <v>84</v>
      </c>
      <c r="B437" s="104">
        <f t="shared" si="82"/>
        <v>0</v>
      </c>
      <c r="C437" s="104">
        <f t="shared" si="8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84"/>
        <v>0</v>
      </c>
    </row>
    <row r="438" spans="1:36" ht="15.95" hidden="1" customHeight="1" thickTop="1" thickBot="1" x14ac:dyDescent="0.25">
      <c r="A438" s="52" t="s">
        <v>102</v>
      </c>
      <c r="B438" s="104">
        <f t="shared" si="82"/>
        <v>0</v>
      </c>
      <c r="C438" s="104">
        <f t="shared" si="8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84"/>
        <v>0</v>
      </c>
    </row>
    <row r="439" spans="1:36" ht="15.95" hidden="1" customHeight="1" thickTop="1" thickBot="1" x14ac:dyDescent="0.25">
      <c r="A439" s="52" t="s">
        <v>93</v>
      </c>
      <c r="B439" s="104">
        <f t="shared" si="82"/>
        <v>0</v>
      </c>
      <c r="C439" s="104">
        <f t="shared" si="8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84"/>
        <v>0</v>
      </c>
    </row>
    <row r="440" spans="1:36" ht="15.95" hidden="1" customHeight="1" thickTop="1" thickBot="1" x14ac:dyDescent="0.25">
      <c r="A440" s="52" t="s">
        <v>103</v>
      </c>
      <c r="B440" s="104">
        <f t="shared" si="82"/>
        <v>0</v>
      </c>
      <c r="C440" s="104">
        <f t="shared" si="8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84"/>
        <v>0</v>
      </c>
    </row>
    <row r="441" spans="1:36" ht="15.95" hidden="1" customHeight="1" thickTop="1" thickBot="1" x14ac:dyDescent="0.25">
      <c r="A441" s="51" t="s">
        <v>117</v>
      </c>
      <c r="B441" s="104">
        <f t="shared" si="82"/>
        <v>0</v>
      </c>
      <c r="C441" s="104">
        <f t="shared" si="8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84"/>
        <v>0</v>
      </c>
    </row>
    <row r="442" spans="1:36" ht="15.95" hidden="1" customHeight="1" thickTop="1" thickBot="1" x14ac:dyDescent="0.25">
      <c r="A442" s="52" t="s">
        <v>108</v>
      </c>
      <c r="B442" s="104">
        <f t="shared" si="82"/>
        <v>0</v>
      </c>
      <c r="C442" s="104">
        <f t="shared" si="8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84"/>
        <v>0</v>
      </c>
    </row>
    <row r="443" spans="1:36" ht="15.95" hidden="1" customHeight="1" thickTop="1" thickBot="1" x14ac:dyDescent="0.25">
      <c r="A443" s="52" t="s">
        <v>82</v>
      </c>
      <c r="B443" s="104">
        <f t="shared" si="82"/>
        <v>0</v>
      </c>
      <c r="C443" s="104">
        <f t="shared" si="8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84"/>
        <v>0</v>
      </c>
    </row>
    <row r="444" spans="1:36" ht="15.95" hidden="1" customHeight="1" thickTop="1" thickBot="1" x14ac:dyDescent="0.25">
      <c r="A444" s="52" t="s">
        <v>106</v>
      </c>
      <c r="B444" s="104">
        <f t="shared" si="82"/>
        <v>0</v>
      </c>
      <c r="C444" s="104">
        <f t="shared" si="8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84"/>
        <v>0</v>
      </c>
    </row>
    <row r="445" spans="1:36" ht="15.95" hidden="1" customHeight="1" thickTop="1" thickBot="1" x14ac:dyDescent="0.25">
      <c r="A445" s="52" t="s">
        <v>116</v>
      </c>
      <c r="B445" s="104">
        <f t="shared" si="82"/>
        <v>0</v>
      </c>
      <c r="C445" s="104">
        <f t="shared" si="8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84"/>
        <v>0</v>
      </c>
    </row>
    <row r="446" spans="1:36" ht="15.95" hidden="1" customHeight="1" thickTop="1" thickBot="1" x14ac:dyDescent="0.25">
      <c r="A446" s="52" t="s">
        <v>118</v>
      </c>
      <c r="B446" s="104">
        <f t="shared" si="82"/>
        <v>0</v>
      </c>
      <c r="C446" s="104">
        <f t="shared" si="8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84"/>
        <v>0</v>
      </c>
    </row>
    <row r="447" spans="1:36" ht="15.95" hidden="1" customHeight="1" thickTop="1" thickBot="1" x14ac:dyDescent="0.25">
      <c r="A447" s="52" t="s">
        <v>121</v>
      </c>
      <c r="B447" s="104">
        <f t="shared" si="82"/>
        <v>0</v>
      </c>
      <c r="C447" s="104">
        <f t="shared" si="8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84"/>
        <v>0</v>
      </c>
    </row>
    <row r="448" spans="1:36" ht="15.95" hidden="1" customHeight="1" thickTop="1" thickBot="1" x14ac:dyDescent="0.25">
      <c r="A448" s="52" t="s">
        <v>99</v>
      </c>
      <c r="B448" s="104">
        <f t="shared" si="82"/>
        <v>0</v>
      </c>
      <c r="C448" s="104">
        <f t="shared" si="8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84"/>
        <v>0</v>
      </c>
    </row>
    <row r="449" spans="1:36" ht="15.95" hidden="1" customHeight="1" thickTop="1" thickBot="1" x14ac:dyDescent="0.25">
      <c r="A449" s="52" t="s">
        <v>104</v>
      </c>
      <c r="B449" s="104">
        <f t="shared" si="82"/>
        <v>0</v>
      </c>
      <c r="C449" s="104">
        <f t="shared" si="8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84"/>
        <v>0</v>
      </c>
    </row>
    <row r="450" spans="1:36" ht="15.95" hidden="1" customHeight="1" thickTop="1" thickBot="1" x14ac:dyDescent="0.25">
      <c r="A450" s="51" t="s">
        <v>111</v>
      </c>
      <c r="B450" s="104">
        <f t="shared" si="82"/>
        <v>0</v>
      </c>
      <c r="C450" s="104">
        <f t="shared" si="8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84"/>
        <v>0</v>
      </c>
    </row>
    <row r="451" spans="1:36" ht="15.95" hidden="1" customHeight="1" thickTop="1" thickBot="1" x14ac:dyDescent="0.25">
      <c r="A451" s="52" t="s">
        <v>119</v>
      </c>
      <c r="B451" s="104">
        <f t="shared" si="82"/>
        <v>0</v>
      </c>
      <c r="C451" s="104">
        <f t="shared" si="8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84"/>
        <v>0</v>
      </c>
    </row>
    <row r="452" spans="1:36" ht="15.95" hidden="1" customHeight="1" thickTop="1" thickBot="1" x14ac:dyDescent="0.25">
      <c r="A452" s="52" t="s">
        <v>120</v>
      </c>
      <c r="B452" s="104">
        <f t="shared" si="82"/>
        <v>0</v>
      </c>
      <c r="C452" s="104">
        <f t="shared" si="8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84"/>
        <v>0</v>
      </c>
    </row>
    <row r="453" spans="1:36" ht="15.95" hidden="1" customHeight="1" thickTop="1" thickBot="1" x14ac:dyDescent="0.25">
      <c r="A453" s="52" t="s">
        <v>122</v>
      </c>
      <c r="B453" s="104">
        <f t="shared" si="82"/>
        <v>0</v>
      </c>
      <c r="C453" s="104">
        <f t="shared" si="8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84"/>
        <v>0</v>
      </c>
    </row>
    <row r="454" spans="1:36" ht="15.95" hidden="1" customHeight="1" thickTop="1" thickBot="1" x14ac:dyDescent="0.25">
      <c r="A454" s="52" t="s">
        <v>88</v>
      </c>
      <c r="B454" s="104">
        <f t="shared" si="82"/>
        <v>0</v>
      </c>
      <c r="C454" s="104">
        <f t="shared" si="8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84"/>
        <v>0</v>
      </c>
    </row>
    <row r="455" spans="1:36" ht="15.95" hidden="1" customHeight="1" thickTop="1" thickBot="1" x14ac:dyDescent="0.25">
      <c r="A455" s="52" t="s">
        <v>107</v>
      </c>
      <c r="B455" s="104">
        <f t="shared" si="82"/>
        <v>0</v>
      </c>
      <c r="C455" s="104">
        <f t="shared" si="8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84"/>
        <v>0</v>
      </c>
    </row>
    <row r="456" spans="1:36" ht="15.95" hidden="1" customHeight="1" thickTop="1" thickBot="1" x14ac:dyDescent="0.25">
      <c r="A456" s="52" t="s">
        <v>105</v>
      </c>
      <c r="B456" s="104">
        <f t="shared" si="82"/>
        <v>0</v>
      </c>
      <c r="C456" s="104">
        <f t="shared" si="83"/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84"/>
        <v>0</v>
      </c>
    </row>
    <row r="457" spans="1:36" ht="15.95" hidden="1" customHeight="1" thickTop="1" thickBot="1" x14ac:dyDescent="0.25">
      <c r="A457" s="52" t="s">
        <v>112</v>
      </c>
      <c r="B457" s="104">
        <f>(D457+G457+J457+M457+P457+S457+V457+Y457+AB457+AE457+AH457)</f>
        <v>0</v>
      </c>
      <c r="C457" s="104">
        <f>(E457+H457+K457+N457+Q457+T457+W457+Z457+AC457+AF457+AI457)</f>
        <v>0</v>
      </c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9">
        <f t="shared" si="8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0</v>
      </c>
      <c r="C458" s="66">
        <f t="shared" ref="C458:AI458" si="85">SUM(C420:C457)</f>
        <v>0</v>
      </c>
      <c r="D458" s="66">
        <f t="shared" si="85"/>
        <v>0</v>
      </c>
      <c r="E458" s="66">
        <f t="shared" si="85"/>
        <v>0</v>
      </c>
      <c r="F458" s="66">
        <f t="shared" si="85"/>
        <v>0</v>
      </c>
      <c r="G458" s="66">
        <f t="shared" si="85"/>
        <v>0</v>
      </c>
      <c r="H458" s="66">
        <f t="shared" si="85"/>
        <v>0</v>
      </c>
      <c r="I458" s="66">
        <f t="shared" si="85"/>
        <v>0</v>
      </c>
      <c r="J458" s="66">
        <f t="shared" si="85"/>
        <v>0</v>
      </c>
      <c r="K458" s="66">
        <f t="shared" si="85"/>
        <v>0</v>
      </c>
      <c r="L458" s="66">
        <f t="shared" si="85"/>
        <v>0</v>
      </c>
      <c r="M458" s="66">
        <f t="shared" si="85"/>
        <v>0</v>
      </c>
      <c r="N458" s="66">
        <f t="shared" si="85"/>
        <v>0</v>
      </c>
      <c r="O458" s="66">
        <f t="shared" si="85"/>
        <v>0</v>
      </c>
      <c r="P458" s="66">
        <f t="shared" si="85"/>
        <v>0</v>
      </c>
      <c r="Q458" s="66">
        <f t="shared" si="85"/>
        <v>0</v>
      </c>
      <c r="R458" s="66">
        <f t="shared" si="85"/>
        <v>0</v>
      </c>
      <c r="S458" s="66">
        <f t="shared" si="85"/>
        <v>0</v>
      </c>
      <c r="T458" s="66">
        <f t="shared" si="85"/>
        <v>0</v>
      </c>
      <c r="U458" s="66">
        <f t="shared" si="85"/>
        <v>0</v>
      </c>
      <c r="V458" s="66">
        <f t="shared" si="85"/>
        <v>0</v>
      </c>
      <c r="W458" s="66">
        <f t="shared" si="85"/>
        <v>0</v>
      </c>
      <c r="X458" s="66">
        <f t="shared" si="85"/>
        <v>0</v>
      </c>
      <c r="Y458" s="66">
        <f t="shared" si="85"/>
        <v>0</v>
      </c>
      <c r="Z458" s="66">
        <f t="shared" si="85"/>
        <v>0</v>
      </c>
      <c r="AA458" s="66">
        <f t="shared" si="85"/>
        <v>0</v>
      </c>
      <c r="AB458" s="66">
        <f t="shared" si="85"/>
        <v>0</v>
      </c>
      <c r="AC458" s="66">
        <f t="shared" si="85"/>
        <v>0</v>
      </c>
      <c r="AD458" s="66">
        <f t="shared" si="85"/>
        <v>0</v>
      </c>
      <c r="AE458" s="66">
        <f t="shared" si="85"/>
        <v>0</v>
      </c>
      <c r="AF458" s="66">
        <f t="shared" si="85"/>
        <v>0</v>
      </c>
      <c r="AG458" s="66">
        <f t="shared" si="85"/>
        <v>0</v>
      </c>
      <c r="AH458" s="66">
        <f t="shared" si="85"/>
        <v>0</v>
      </c>
      <c r="AI458" s="66">
        <f t="shared" si="85"/>
        <v>0</v>
      </c>
      <c r="AJ458" s="102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89" t="e">
        <f>(C458/B461*100)</f>
        <v>#DIV/0!</v>
      </c>
      <c r="C460" s="189"/>
      <c r="D460" s="189" t="e">
        <f>(E458/D461*100)</f>
        <v>#DIV/0!</v>
      </c>
      <c r="E460" s="189"/>
      <c r="F460" s="36"/>
      <c r="G460" s="189" t="e">
        <f>(H458/G461*100)</f>
        <v>#DIV/0!</v>
      </c>
      <c r="H460" s="189"/>
      <c r="I460" s="36"/>
      <c r="J460" s="189" t="e">
        <f>(K458/J461*100)</f>
        <v>#DIV/0!</v>
      </c>
      <c r="K460" s="189"/>
      <c r="L460" s="36"/>
      <c r="M460" s="189" t="e">
        <f>(N458/M461*100)</f>
        <v>#DIV/0!</v>
      </c>
      <c r="N460" s="189"/>
      <c r="O460" s="36"/>
      <c r="P460" s="189" t="e">
        <f>(Q458/P461*100)</f>
        <v>#DIV/0!</v>
      </c>
      <c r="Q460" s="189"/>
      <c r="R460" s="36"/>
      <c r="S460" s="189" t="e">
        <f>(T458/S461*100)</f>
        <v>#DIV/0!</v>
      </c>
      <c r="T460" s="189"/>
      <c r="U460" s="36"/>
      <c r="V460" s="189" t="e">
        <f>(W458/V461*100)</f>
        <v>#DIV/0!</v>
      </c>
      <c r="W460" s="189"/>
      <c r="X460" s="36"/>
      <c r="Y460" s="189" t="e">
        <f>(Z458/Y461*100)</f>
        <v>#DIV/0!</v>
      </c>
      <c r="Z460" s="189"/>
      <c r="AA460" s="36"/>
      <c r="AB460" s="189" t="e">
        <f>(AC458/AB461*100)</f>
        <v>#DIV/0!</v>
      </c>
      <c r="AC460" s="189"/>
      <c r="AD460" s="36"/>
      <c r="AE460" s="189" t="e">
        <f>(AF458/AE461*100)</f>
        <v>#DIV/0!</v>
      </c>
      <c r="AF460" s="189"/>
      <c r="AG460" s="36"/>
      <c r="AH460" s="189" t="e">
        <f>(AI458/AH461*100)</f>
        <v>#DIV/0!</v>
      </c>
      <c r="AI460" s="189"/>
      <c r="AJ460" s="36"/>
    </row>
    <row r="461" spans="1:36" hidden="1" x14ac:dyDescent="0.2">
      <c r="A461" s="5" t="s">
        <v>39</v>
      </c>
      <c r="B461" s="187">
        <f>(B458+C458)</f>
        <v>0</v>
      </c>
      <c r="C461" s="188"/>
      <c r="D461" s="187">
        <f>(D458+E458)</f>
        <v>0</v>
      </c>
      <c r="E461" s="188"/>
      <c r="F461" s="37"/>
      <c r="G461" s="187">
        <f>(G458+H458)</f>
        <v>0</v>
      </c>
      <c r="H461" s="188"/>
      <c r="I461" s="37"/>
      <c r="J461" s="187">
        <f>(J458+K458)</f>
        <v>0</v>
      </c>
      <c r="K461" s="188"/>
      <c r="L461" s="37"/>
      <c r="M461" s="187">
        <f>(M458+N458)</f>
        <v>0</v>
      </c>
      <c r="N461" s="188"/>
      <c r="O461" s="37"/>
      <c r="P461" s="187">
        <f>(P458+Q458)</f>
        <v>0</v>
      </c>
      <c r="Q461" s="188"/>
      <c r="R461" s="37"/>
      <c r="S461" s="187">
        <f>(S458+T458)</f>
        <v>0</v>
      </c>
      <c r="T461" s="188"/>
      <c r="U461" s="37"/>
      <c r="V461" s="187">
        <f>(V458+W458)</f>
        <v>0</v>
      </c>
      <c r="W461" s="188"/>
      <c r="X461" s="37"/>
      <c r="Y461" s="187">
        <f>(Y458+Z458)</f>
        <v>0</v>
      </c>
      <c r="Z461" s="188"/>
      <c r="AA461" s="37"/>
      <c r="AB461" s="187">
        <f>(AB458+AC458)</f>
        <v>0</v>
      </c>
      <c r="AC461" s="188"/>
      <c r="AD461" s="37"/>
      <c r="AE461" s="187">
        <f>(AE458+AF458)</f>
        <v>0</v>
      </c>
      <c r="AF461" s="188"/>
      <c r="AG461" s="37"/>
      <c r="AH461" s="187">
        <f>(AH458+AI458)</f>
        <v>0</v>
      </c>
      <c r="AI461" s="188"/>
      <c r="AJ461" s="37"/>
    </row>
    <row r="462" spans="1:36" hidden="1" x14ac:dyDescent="0.2">
      <c r="A462" s="5" t="s">
        <v>40</v>
      </c>
      <c r="B462" s="189" t="e">
        <f>SUM(D462:AI462)</f>
        <v>#DIV/0!</v>
      </c>
      <c r="C462" s="188"/>
      <c r="D462" s="189" t="e">
        <f>(D461/B461*100)</f>
        <v>#DIV/0!</v>
      </c>
      <c r="E462" s="189"/>
      <c r="F462" s="36"/>
      <c r="G462" s="189" t="e">
        <f>(G461/B461*100)</f>
        <v>#DIV/0!</v>
      </c>
      <c r="H462" s="189"/>
      <c r="I462" s="36"/>
      <c r="J462" s="189" t="e">
        <f>(J461/B461*100)</f>
        <v>#DIV/0!</v>
      </c>
      <c r="K462" s="189"/>
      <c r="L462" s="36"/>
      <c r="M462" s="189" t="e">
        <f>(M461/B461*100)</f>
        <v>#DIV/0!</v>
      </c>
      <c r="N462" s="189"/>
      <c r="O462" s="36"/>
      <c r="P462" s="189" t="e">
        <f>(P461/B461*100)</f>
        <v>#DIV/0!</v>
      </c>
      <c r="Q462" s="189"/>
      <c r="R462" s="36"/>
      <c r="S462" s="189" t="e">
        <f>(S461/B461*100)</f>
        <v>#DIV/0!</v>
      </c>
      <c r="T462" s="189"/>
      <c r="U462" s="36"/>
      <c r="V462" s="189" t="e">
        <f>(V461/B461*100)</f>
        <v>#DIV/0!</v>
      </c>
      <c r="W462" s="189"/>
      <c r="X462" s="36"/>
      <c r="Y462" s="189" t="e">
        <f>(Y461/B461*100)</f>
        <v>#DIV/0!</v>
      </c>
      <c r="Z462" s="189"/>
      <c r="AA462" s="36"/>
      <c r="AB462" s="189" t="e">
        <f>(AB461/B461*100)</f>
        <v>#DIV/0!</v>
      </c>
      <c r="AC462" s="189"/>
      <c r="AD462" s="36"/>
      <c r="AE462" s="189" t="e">
        <f>(AE461/B461*100)</f>
        <v>#DIV/0!</v>
      </c>
      <c r="AF462" s="189"/>
      <c r="AG462" s="36"/>
      <c r="AH462" s="189" t="e">
        <f>(AH461/B461*100)</f>
        <v>#DIV/0!</v>
      </c>
      <c r="AI462" s="189"/>
      <c r="AJ462" s="36"/>
    </row>
    <row r="463" spans="1:36" hidden="1" x14ac:dyDescent="0.2">
      <c r="A463" s="112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68" spans="1:36" hidden="1" x14ac:dyDescent="0.2"/>
    <row r="469" spans="1:36" hidden="1" x14ac:dyDescent="0.2"/>
    <row r="470" spans="1:36" ht="20.25" hidden="1" x14ac:dyDescent="0.3">
      <c r="A470" s="191" t="s">
        <v>42</v>
      </c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</row>
    <row r="471" spans="1:36" hidden="1" x14ac:dyDescent="0.2">
      <c r="A471" s="192" t="s">
        <v>56</v>
      </c>
      <c r="B471" s="192"/>
      <c r="C471" s="192"/>
      <c r="D471" s="192"/>
      <c r="E471" s="192"/>
      <c r="F471" s="192"/>
      <c r="G471" s="192"/>
      <c r="H471" s="192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</row>
    <row r="472" spans="1:36" hidden="1" x14ac:dyDescent="0.2">
      <c r="A472" s="193" t="s">
        <v>150</v>
      </c>
      <c r="B472" s="194"/>
      <c r="C472" s="194"/>
      <c r="D472" s="194"/>
      <c r="E472" s="194"/>
      <c r="F472" s="194"/>
      <c r="G472" s="194"/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  <c r="AB472" s="194"/>
      <c r="AC472" s="194"/>
      <c r="AD472" s="194"/>
      <c r="AE472" s="194"/>
      <c r="AF472" s="194"/>
      <c r="AG472" s="194"/>
      <c r="AH472" s="194"/>
      <c r="AI472" s="194"/>
    </row>
    <row r="473" spans="1:36" hidden="1" x14ac:dyDescent="0.2">
      <c r="A473" s="192" t="s">
        <v>115</v>
      </c>
      <c r="B473" s="192"/>
      <c r="C473" s="192"/>
      <c r="D473" s="192"/>
      <c r="E473" s="192"/>
      <c r="F473" s="192"/>
      <c r="G473" s="192"/>
      <c r="H473" s="192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86" t="s">
        <v>33</v>
      </c>
      <c r="B476" s="190" t="s">
        <v>0</v>
      </c>
      <c r="C476" s="190"/>
      <c r="D476" s="190" t="s">
        <v>12</v>
      </c>
      <c r="E476" s="190"/>
      <c r="F476" s="159"/>
      <c r="G476" s="190" t="s">
        <v>13</v>
      </c>
      <c r="H476" s="190"/>
      <c r="I476" s="159"/>
      <c r="J476" s="190" t="s">
        <v>14</v>
      </c>
      <c r="K476" s="190"/>
      <c r="L476" s="159"/>
      <c r="M476" s="190" t="s">
        <v>15</v>
      </c>
      <c r="N476" s="190"/>
      <c r="O476" s="159"/>
      <c r="P476" s="190" t="s">
        <v>27</v>
      </c>
      <c r="Q476" s="190"/>
      <c r="R476" s="159"/>
      <c r="S476" s="190" t="s">
        <v>35</v>
      </c>
      <c r="T476" s="190"/>
      <c r="U476" s="159"/>
      <c r="V476" s="190" t="s">
        <v>16</v>
      </c>
      <c r="W476" s="190"/>
      <c r="X476" s="159"/>
      <c r="Y476" s="190" t="s">
        <v>68</v>
      </c>
      <c r="Z476" s="190"/>
      <c r="AA476" s="159"/>
      <c r="AB476" s="190" t="s">
        <v>34</v>
      </c>
      <c r="AC476" s="190"/>
      <c r="AD476" s="159"/>
      <c r="AE476" s="190" t="s">
        <v>17</v>
      </c>
      <c r="AF476" s="190"/>
      <c r="AG476" s="159"/>
      <c r="AH476" s="190" t="s">
        <v>18</v>
      </c>
      <c r="AI476" s="190"/>
      <c r="AJ476" s="74"/>
    </row>
    <row r="477" spans="1:36" ht="25.5" hidden="1" thickTop="1" thickBot="1" x14ac:dyDescent="0.25">
      <c r="A477" s="195"/>
      <c r="B477" s="159" t="s">
        <v>28</v>
      </c>
      <c r="C477" s="159" t="s">
        <v>25</v>
      </c>
      <c r="D477" s="159" t="s">
        <v>28</v>
      </c>
      <c r="E477" s="159" t="s">
        <v>25</v>
      </c>
      <c r="F477" s="159"/>
      <c r="G477" s="159" t="s">
        <v>28</v>
      </c>
      <c r="H477" s="159" t="s">
        <v>25</v>
      </c>
      <c r="I477" s="159"/>
      <c r="J477" s="159" t="s">
        <v>28</v>
      </c>
      <c r="K477" s="159" t="s">
        <v>25</v>
      </c>
      <c r="L477" s="159"/>
      <c r="M477" s="159" t="s">
        <v>28</v>
      </c>
      <c r="N477" s="159" t="s">
        <v>25</v>
      </c>
      <c r="O477" s="159"/>
      <c r="P477" s="159" t="s">
        <v>28</v>
      </c>
      <c r="Q477" s="159" t="s">
        <v>25</v>
      </c>
      <c r="R477" s="159"/>
      <c r="S477" s="159" t="s">
        <v>28</v>
      </c>
      <c r="T477" s="159" t="s">
        <v>25</v>
      </c>
      <c r="U477" s="159"/>
      <c r="V477" s="159" t="s">
        <v>28</v>
      </c>
      <c r="W477" s="159" t="s">
        <v>25</v>
      </c>
      <c r="X477" s="159"/>
      <c r="Y477" s="159" t="s">
        <v>28</v>
      </c>
      <c r="Z477" s="159" t="s">
        <v>25</v>
      </c>
      <c r="AA477" s="159"/>
      <c r="AB477" s="159" t="s">
        <v>28</v>
      </c>
      <c r="AC477" s="159" t="s">
        <v>25</v>
      </c>
      <c r="AD477" s="159"/>
      <c r="AE477" s="159" t="s">
        <v>28</v>
      </c>
      <c r="AF477" s="159" t="s">
        <v>25</v>
      </c>
      <c r="AG477" s="159"/>
      <c r="AH477" s="159" t="s">
        <v>28</v>
      </c>
      <c r="AI477" s="159" t="s">
        <v>25</v>
      </c>
      <c r="AJ477" s="74"/>
    </row>
    <row r="478" spans="1:36" ht="15.95" hidden="1" customHeight="1" thickTop="1" thickBot="1" x14ac:dyDescent="0.25">
      <c r="A478" s="103" t="s">
        <v>91</v>
      </c>
      <c r="B478" s="104">
        <f t="shared" ref="B478:B514" si="86">(D478+G478+J478+M478+P478+S478+V478+Y478+AB478+AE478+AH478)</f>
        <v>0</v>
      </c>
      <c r="C478" s="104">
        <f t="shared" ref="C478:C514" si="87">(E478+H478+K478+N478+Q478+T478+W478+Z478+AC478+AF478+AI478)</f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ref="AJ478:AJ515" si="88">AH478+AI478</f>
        <v>0</v>
      </c>
    </row>
    <row r="479" spans="1:36" ht="15.95" hidden="1" customHeight="1" thickTop="1" thickBot="1" x14ac:dyDescent="0.25">
      <c r="A479" s="52" t="s">
        <v>86</v>
      </c>
      <c r="B479" s="104">
        <f t="shared" si="86"/>
        <v>0</v>
      </c>
      <c r="C479" s="104">
        <f t="shared" si="8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88"/>
        <v>0</v>
      </c>
    </row>
    <row r="480" spans="1:36" ht="15.95" hidden="1" customHeight="1" thickTop="1" thickBot="1" x14ac:dyDescent="0.25">
      <c r="A480" s="52" t="s">
        <v>101</v>
      </c>
      <c r="B480" s="104">
        <f t="shared" si="86"/>
        <v>0</v>
      </c>
      <c r="C480" s="104">
        <f t="shared" si="8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88"/>
        <v>0</v>
      </c>
    </row>
    <row r="481" spans="1:36" ht="15.95" hidden="1" customHeight="1" thickTop="1" thickBot="1" x14ac:dyDescent="0.25">
      <c r="A481" s="52" t="s">
        <v>97</v>
      </c>
      <c r="B481" s="104">
        <f>(D481+G481+J481+M481+P481+S481+V481+Y481+AB481+AE481+AH481)</f>
        <v>0</v>
      </c>
      <c r="C481" s="104">
        <f t="shared" si="8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88"/>
        <v>0</v>
      </c>
    </row>
    <row r="482" spans="1:36" ht="15.95" hidden="1" customHeight="1" thickTop="1" thickBot="1" x14ac:dyDescent="0.25">
      <c r="A482" s="52" t="s">
        <v>92</v>
      </c>
      <c r="B482" s="104">
        <f>(D482+G482+J482+M482+P482+S482+V482+Y482+AB482+AE482+AH482)</f>
        <v>0</v>
      </c>
      <c r="C482" s="104">
        <f t="shared" si="8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88"/>
        <v>0</v>
      </c>
    </row>
    <row r="483" spans="1:36" ht="15.95" hidden="1" customHeight="1" thickTop="1" thickBot="1" x14ac:dyDescent="0.25">
      <c r="A483" s="52" t="s">
        <v>89</v>
      </c>
      <c r="B483" s="104">
        <f t="shared" si="86"/>
        <v>0</v>
      </c>
      <c r="C483" s="104">
        <f t="shared" si="8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88"/>
        <v>0</v>
      </c>
    </row>
    <row r="484" spans="1:36" ht="15.95" hidden="1" customHeight="1" thickTop="1" thickBot="1" x14ac:dyDescent="0.25">
      <c r="A484" s="52" t="s">
        <v>94</v>
      </c>
      <c r="B484" s="104">
        <f t="shared" si="86"/>
        <v>0</v>
      </c>
      <c r="C484" s="104">
        <f t="shared" si="8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9">
        <f t="shared" si="88"/>
        <v>0</v>
      </c>
    </row>
    <row r="485" spans="1:36" ht="15.95" hidden="1" customHeight="1" thickTop="1" thickBot="1" x14ac:dyDescent="0.25">
      <c r="A485" s="52" t="s">
        <v>90</v>
      </c>
      <c r="B485" s="104">
        <f t="shared" si="86"/>
        <v>0</v>
      </c>
      <c r="C485" s="104">
        <f t="shared" si="8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5"/>
      <c r="AJ485" s="109">
        <f t="shared" si="88"/>
        <v>0</v>
      </c>
    </row>
    <row r="486" spans="1:36" ht="15.95" hidden="1" customHeight="1" thickTop="1" thickBot="1" x14ac:dyDescent="0.25">
      <c r="A486" s="52" t="s">
        <v>78</v>
      </c>
      <c r="B486" s="104">
        <f t="shared" si="86"/>
        <v>0</v>
      </c>
      <c r="C486" s="104">
        <f t="shared" si="8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88"/>
        <v>0</v>
      </c>
    </row>
    <row r="487" spans="1:36" ht="15.95" hidden="1" customHeight="1" thickTop="1" thickBot="1" x14ac:dyDescent="0.25">
      <c r="A487" s="52" t="s">
        <v>96</v>
      </c>
      <c r="B487" s="104">
        <f t="shared" si="86"/>
        <v>0</v>
      </c>
      <c r="C487" s="104">
        <f t="shared" si="8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88"/>
        <v>0</v>
      </c>
    </row>
    <row r="488" spans="1:36" ht="15.95" hidden="1" customHeight="1" thickTop="1" thickBot="1" x14ac:dyDescent="0.25">
      <c r="A488" s="52" t="s">
        <v>100</v>
      </c>
      <c r="B488" s="104">
        <f t="shared" si="86"/>
        <v>0</v>
      </c>
      <c r="C488" s="104">
        <f t="shared" si="8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88"/>
        <v>0</v>
      </c>
    </row>
    <row r="489" spans="1:36" ht="15.95" hidden="1" customHeight="1" thickTop="1" thickBot="1" x14ac:dyDescent="0.25">
      <c r="A489" s="52" t="s">
        <v>83</v>
      </c>
      <c r="B489" s="104">
        <f t="shared" si="86"/>
        <v>0</v>
      </c>
      <c r="C489" s="104">
        <f t="shared" si="8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88"/>
        <v>0</v>
      </c>
    </row>
    <row r="490" spans="1:36" ht="15.95" hidden="1" customHeight="1" thickTop="1" thickBot="1" x14ac:dyDescent="0.25">
      <c r="A490" s="52" t="s">
        <v>85</v>
      </c>
      <c r="B490" s="104">
        <f t="shared" si="86"/>
        <v>0</v>
      </c>
      <c r="C490" s="104">
        <f t="shared" si="8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88"/>
        <v>0</v>
      </c>
    </row>
    <row r="491" spans="1:36" ht="15.95" hidden="1" customHeight="1" thickTop="1" thickBot="1" x14ac:dyDescent="0.25">
      <c r="A491" s="52" t="s">
        <v>81</v>
      </c>
      <c r="B491" s="104">
        <f t="shared" si="86"/>
        <v>0</v>
      </c>
      <c r="C491" s="104">
        <f t="shared" si="8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88"/>
        <v>0</v>
      </c>
    </row>
    <row r="492" spans="1:36" ht="15.95" hidden="1" customHeight="1" thickTop="1" thickBot="1" x14ac:dyDescent="0.25">
      <c r="A492" s="52" t="s">
        <v>80</v>
      </c>
      <c r="B492" s="104">
        <f t="shared" si="86"/>
        <v>0</v>
      </c>
      <c r="C492" s="104">
        <f t="shared" si="8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88"/>
        <v>0</v>
      </c>
    </row>
    <row r="493" spans="1:36" ht="15.95" hidden="1" customHeight="1" thickTop="1" thickBot="1" x14ac:dyDescent="0.25">
      <c r="A493" s="52" t="s">
        <v>109</v>
      </c>
      <c r="B493" s="104">
        <f t="shared" si="86"/>
        <v>0</v>
      </c>
      <c r="C493" s="104">
        <f t="shared" si="8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88"/>
        <v>0</v>
      </c>
    </row>
    <row r="494" spans="1:36" ht="15.95" hidden="1" customHeight="1" thickTop="1" thickBot="1" x14ac:dyDescent="0.25">
      <c r="A494" s="52" t="s">
        <v>79</v>
      </c>
      <c r="B494" s="104">
        <f t="shared" si="86"/>
        <v>0</v>
      </c>
      <c r="C494" s="104">
        <f t="shared" si="8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88"/>
        <v>0</v>
      </c>
    </row>
    <row r="495" spans="1:36" ht="15.95" hidden="1" customHeight="1" thickTop="1" thickBot="1" x14ac:dyDescent="0.25">
      <c r="A495" s="52" t="s">
        <v>84</v>
      </c>
      <c r="B495" s="104">
        <f t="shared" si="86"/>
        <v>0</v>
      </c>
      <c r="C495" s="104">
        <f t="shared" si="8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88"/>
        <v>0</v>
      </c>
    </row>
    <row r="496" spans="1:36" ht="15.95" hidden="1" customHeight="1" thickTop="1" thickBot="1" x14ac:dyDescent="0.25">
      <c r="A496" s="52" t="s">
        <v>102</v>
      </c>
      <c r="B496" s="104">
        <f t="shared" si="86"/>
        <v>0</v>
      </c>
      <c r="C496" s="104">
        <f t="shared" si="8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88"/>
        <v>0</v>
      </c>
    </row>
    <row r="497" spans="1:36" ht="15.95" hidden="1" customHeight="1" thickTop="1" thickBot="1" x14ac:dyDescent="0.25">
      <c r="A497" s="52" t="s">
        <v>93</v>
      </c>
      <c r="B497" s="104">
        <f t="shared" si="86"/>
        <v>0</v>
      </c>
      <c r="C497" s="104">
        <f t="shared" si="8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88"/>
        <v>0</v>
      </c>
    </row>
    <row r="498" spans="1:36" ht="15.95" hidden="1" customHeight="1" thickTop="1" thickBot="1" x14ac:dyDescent="0.25">
      <c r="A498" s="52" t="s">
        <v>103</v>
      </c>
      <c r="B498" s="104">
        <f t="shared" si="86"/>
        <v>0</v>
      </c>
      <c r="C498" s="104">
        <f t="shared" si="8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88"/>
        <v>0</v>
      </c>
    </row>
    <row r="499" spans="1:36" ht="15.95" hidden="1" customHeight="1" thickTop="1" thickBot="1" x14ac:dyDescent="0.25">
      <c r="A499" s="51" t="s">
        <v>117</v>
      </c>
      <c r="B499" s="104">
        <f t="shared" si="86"/>
        <v>0</v>
      </c>
      <c r="C499" s="104">
        <f t="shared" si="8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88"/>
        <v>0</v>
      </c>
    </row>
    <row r="500" spans="1:36" ht="15.95" hidden="1" customHeight="1" thickTop="1" thickBot="1" x14ac:dyDescent="0.25">
      <c r="A500" s="52" t="s">
        <v>108</v>
      </c>
      <c r="B500" s="104">
        <f t="shared" si="86"/>
        <v>0</v>
      </c>
      <c r="C500" s="104">
        <f t="shared" si="8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88"/>
        <v>0</v>
      </c>
    </row>
    <row r="501" spans="1:36" ht="15.95" hidden="1" customHeight="1" thickTop="1" thickBot="1" x14ac:dyDescent="0.25">
      <c r="A501" s="52" t="s">
        <v>82</v>
      </c>
      <c r="B501" s="104">
        <f t="shared" si="86"/>
        <v>0</v>
      </c>
      <c r="C501" s="104">
        <f t="shared" si="8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88"/>
        <v>0</v>
      </c>
    </row>
    <row r="502" spans="1:36" ht="15.95" hidden="1" customHeight="1" thickTop="1" thickBot="1" x14ac:dyDescent="0.25">
      <c r="A502" s="52" t="s">
        <v>106</v>
      </c>
      <c r="B502" s="104">
        <f t="shared" si="86"/>
        <v>0</v>
      </c>
      <c r="C502" s="104">
        <f t="shared" si="8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88"/>
        <v>0</v>
      </c>
    </row>
    <row r="503" spans="1:36" ht="15.95" hidden="1" customHeight="1" thickTop="1" thickBot="1" x14ac:dyDescent="0.25">
      <c r="A503" s="52" t="s">
        <v>116</v>
      </c>
      <c r="B503" s="104">
        <f t="shared" si="86"/>
        <v>0</v>
      </c>
      <c r="C503" s="104">
        <f t="shared" si="8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88"/>
        <v>0</v>
      </c>
    </row>
    <row r="504" spans="1:36" ht="15.95" hidden="1" customHeight="1" thickTop="1" thickBot="1" x14ac:dyDescent="0.25">
      <c r="A504" s="52" t="s">
        <v>118</v>
      </c>
      <c r="B504" s="104">
        <f t="shared" si="86"/>
        <v>0</v>
      </c>
      <c r="C504" s="104">
        <f t="shared" si="8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88"/>
        <v>0</v>
      </c>
    </row>
    <row r="505" spans="1:36" ht="15.95" hidden="1" customHeight="1" thickTop="1" thickBot="1" x14ac:dyDescent="0.25">
      <c r="A505" s="52" t="s">
        <v>121</v>
      </c>
      <c r="B505" s="104">
        <f t="shared" si="86"/>
        <v>0</v>
      </c>
      <c r="C505" s="104">
        <f t="shared" si="8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88"/>
        <v>0</v>
      </c>
    </row>
    <row r="506" spans="1:36" ht="15.95" hidden="1" customHeight="1" thickTop="1" thickBot="1" x14ac:dyDescent="0.25">
      <c r="A506" s="52" t="s">
        <v>99</v>
      </c>
      <c r="B506" s="104">
        <f t="shared" si="86"/>
        <v>0</v>
      </c>
      <c r="C506" s="104">
        <f t="shared" si="8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88"/>
        <v>0</v>
      </c>
    </row>
    <row r="507" spans="1:36" ht="15.95" hidden="1" customHeight="1" thickTop="1" thickBot="1" x14ac:dyDescent="0.25">
      <c r="A507" s="52" t="s">
        <v>104</v>
      </c>
      <c r="B507" s="104">
        <f t="shared" si="86"/>
        <v>0</v>
      </c>
      <c r="C507" s="104">
        <f t="shared" si="8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88"/>
        <v>0</v>
      </c>
    </row>
    <row r="508" spans="1:36" ht="15.95" hidden="1" customHeight="1" thickTop="1" thickBot="1" x14ac:dyDescent="0.25">
      <c r="A508" s="51" t="s">
        <v>111</v>
      </c>
      <c r="B508" s="104">
        <f t="shared" si="86"/>
        <v>0</v>
      </c>
      <c r="C508" s="104">
        <f t="shared" si="8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88"/>
        <v>0</v>
      </c>
    </row>
    <row r="509" spans="1:36" ht="15.95" hidden="1" customHeight="1" thickTop="1" thickBot="1" x14ac:dyDescent="0.25">
      <c r="A509" s="52" t="s">
        <v>119</v>
      </c>
      <c r="B509" s="104">
        <f t="shared" si="86"/>
        <v>0</v>
      </c>
      <c r="C509" s="104">
        <f t="shared" si="8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88"/>
        <v>0</v>
      </c>
    </row>
    <row r="510" spans="1:36" ht="15.95" hidden="1" customHeight="1" thickTop="1" thickBot="1" x14ac:dyDescent="0.25">
      <c r="A510" s="52" t="s">
        <v>120</v>
      </c>
      <c r="B510" s="104">
        <f t="shared" si="86"/>
        <v>0</v>
      </c>
      <c r="C510" s="104">
        <f t="shared" si="8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88"/>
        <v>0</v>
      </c>
    </row>
    <row r="511" spans="1:36" ht="15.95" hidden="1" customHeight="1" thickTop="1" thickBot="1" x14ac:dyDescent="0.25">
      <c r="A511" s="52" t="s">
        <v>122</v>
      </c>
      <c r="B511" s="104">
        <f t="shared" si="86"/>
        <v>0</v>
      </c>
      <c r="C511" s="104">
        <f t="shared" si="8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88"/>
        <v>0</v>
      </c>
    </row>
    <row r="512" spans="1:36" ht="15.95" hidden="1" customHeight="1" thickTop="1" thickBot="1" x14ac:dyDescent="0.25">
      <c r="A512" s="52" t="s">
        <v>88</v>
      </c>
      <c r="B512" s="104">
        <f t="shared" si="86"/>
        <v>0</v>
      </c>
      <c r="C512" s="104">
        <f t="shared" si="8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88"/>
        <v>0</v>
      </c>
    </row>
    <row r="513" spans="1:36" ht="15.95" hidden="1" customHeight="1" thickTop="1" thickBot="1" x14ac:dyDescent="0.25">
      <c r="A513" s="52" t="s">
        <v>107</v>
      </c>
      <c r="B513" s="104">
        <f t="shared" si="86"/>
        <v>0</v>
      </c>
      <c r="C513" s="104">
        <f t="shared" si="8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88"/>
        <v>0</v>
      </c>
    </row>
    <row r="514" spans="1:36" ht="15.95" hidden="1" customHeight="1" thickTop="1" thickBot="1" x14ac:dyDescent="0.25">
      <c r="A514" s="52" t="s">
        <v>105</v>
      </c>
      <c r="B514" s="104">
        <f t="shared" si="86"/>
        <v>0</v>
      </c>
      <c r="C514" s="104">
        <f t="shared" si="87"/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88"/>
        <v>0</v>
      </c>
    </row>
    <row r="515" spans="1:36" ht="15.95" hidden="1" customHeight="1" thickTop="1" thickBot="1" x14ac:dyDescent="0.25">
      <c r="A515" s="52" t="s">
        <v>112</v>
      </c>
      <c r="B515" s="104">
        <f>(D515+G515+J515+M515+P515+S515+V515+Y515+AB515+AE515+AH515)</f>
        <v>0</v>
      </c>
      <c r="C515" s="104">
        <f>(E515+H515+K515+N515+Q515+T515+W515+Z515+AC515+AF515+AI515)</f>
        <v>0</v>
      </c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9">
        <f t="shared" si="8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0</v>
      </c>
      <c r="C516" s="66">
        <f>SUM(C478:C515)</f>
        <v>0</v>
      </c>
      <c r="D516" s="66">
        <f>SUM(D478:D515)</f>
        <v>0</v>
      </c>
      <c r="E516" s="66">
        <f t="shared" ref="E516:AI516" si="89">SUM(E478:E515)</f>
        <v>0</v>
      </c>
      <c r="F516" s="66">
        <f t="shared" si="89"/>
        <v>0</v>
      </c>
      <c r="G516" s="66">
        <f t="shared" si="89"/>
        <v>0</v>
      </c>
      <c r="H516" s="66">
        <f t="shared" si="89"/>
        <v>0</v>
      </c>
      <c r="I516" s="66">
        <f t="shared" si="89"/>
        <v>0</v>
      </c>
      <c r="J516" s="66">
        <f t="shared" si="89"/>
        <v>0</v>
      </c>
      <c r="K516" s="66">
        <f t="shared" si="89"/>
        <v>0</v>
      </c>
      <c r="L516" s="66">
        <f t="shared" si="89"/>
        <v>0</v>
      </c>
      <c r="M516" s="66">
        <f t="shared" si="89"/>
        <v>0</v>
      </c>
      <c r="N516" s="66">
        <f t="shared" si="89"/>
        <v>0</v>
      </c>
      <c r="O516" s="66">
        <f t="shared" si="89"/>
        <v>0</v>
      </c>
      <c r="P516" s="66">
        <f t="shared" si="89"/>
        <v>0</v>
      </c>
      <c r="Q516" s="66">
        <f t="shared" si="89"/>
        <v>0</v>
      </c>
      <c r="R516" s="66">
        <f t="shared" si="89"/>
        <v>0</v>
      </c>
      <c r="S516" s="66">
        <f t="shared" si="89"/>
        <v>0</v>
      </c>
      <c r="T516" s="66">
        <f t="shared" si="89"/>
        <v>0</v>
      </c>
      <c r="U516" s="66">
        <f t="shared" si="89"/>
        <v>0</v>
      </c>
      <c r="V516" s="66">
        <f t="shared" si="89"/>
        <v>0</v>
      </c>
      <c r="W516" s="66">
        <f t="shared" si="89"/>
        <v>0</v>
      </c>
      <c r="X516" s="66">
        <f t="shared" si="89"/>
        <v>0</v>
      </c>
      <c r="Y516" s="66">
        <f t="shared" si="89"/>
        <v>0</v>
      </c>
      <c r="Z516" s="66">
        <f t="shared" si="89"/>
        <v>0</v>
      </c>
      <c r="AA516" s="66">
        <f t="shared" si="89"/>
        <v>0</v>
      </c>
      <c r="AB516" s="66">
        <f t="shared" si="89"/>
        <v>0</v>
      </c>
      <c r="AC516" s="66">
        <f t="shared" si="89"/>
        <v>0</v>
      </c>
      <c r="AD516" s="66">
        <f t="shared" si="89"/>
        <v>0</v>
      </c>
      <c r="AE516" s="66">
        <f t="shared" si="89"/>
        <v>0</v>
      </c>
      <c r="AF516" s="66">
        <f t="shared" si="89"/>
        <v>0</v>
      </c>
      <c r="AG516" s="66">
        <f t="shared" si="89"/>
        <v>0</v>
      </c>
      <c r="AH516" s="66">
        <f t="shared" si="89"/>
        <v>0</v>
      </c>
      <c r="AI516" s="66">
        <f t="shared" si="89"/>
        <v>0</v>
      </c>
      <c r="AJ516" s="102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89" t="e">
        <f>(C516/B519*100)</f>
        <v>#DIV/0!</v>
      </c>
      <c r="C518" s="189"/>
      <c r="D518" s="189" t="e">
        <f>(E516/D519*100)</f>
        <v>#DIV/0!</v>
      </c>
      <c r="E518" s="189"/>
      <c r="F518" s="36"/>
      <c r="G518" s="189" t="e">
        <f>(H516/G519*100)</f>
        <v>#DIV/0!</v>
      </c>
      <c r="H518" s="189"/>
      <c r="I518" s="36"/>
      <c r="J518" s="189" t="e">
        <f>(K516/J519*100)</f>
        <v>#DIV/0!</v>
      </c>
      <c r="K518" s="189"/>
      <c r="L518" s="36"/>
      <c r="M518" s="189" t="e">
        <f>(N516/M519*100)</f>
        <v>#DIV/0!</v>
      </c>
      <c r="N518" s="189"/>
      <c r="O518" s="36"/>
      <c r="P518" s="189" t="e">
        <f>(Q516/P519*100)</f>
        <v>#DIV/0!</v>
      </c>
      <c r="Q518" s="189"/>
      <c r="R518" s="36"/>
      <c r="S518" s="189" t="e">
        <f>(T516/S519*100)</f>
        <v>#DIV/0!</v>
      </c>
      <c r="T518" s="189"/>
      <c r="U518" s="36"/>
      <c r="V518" s="189" t="e">
        <f>(W516/V519*100)</f>
        <v>#DIV/0!</v>
      </c>
      <c r="W518" s="189"/>
      <c r="X518" s="36"/>
      <c r="Y518" s="189" t="e">
        <f>(Z516/Y519*100)</f>
        <v>#DIV/0!</v>
      </c>
      <c r="Z518" s="189"/>
      <c r="AA518" s="36"/>
      <c r="AB518" s="189" t="e">
        <f>(AC516/AB519*100)</f>
        <v>#DIV/0!</v>
      </c>
      <c r="AC518" s="189"/>
      <c r="AD518" s="36"/>
      <c r="AE518" s="189" t="e">
        <f>(AF516/AE519*100)</f>
        <v>#DIV/0!</v>
      </c>
      <c r="AF518" s="189"/>
      <c r="AG518" s="36"/>
      <c r="AH518" s="189" t="e">
        <f>(AI516/AH519*100)</f>
        <v>#DIV/0!</v>
      </c>
      <c r="AI518" s="189"/>
      <c r="AJ518" s="36"/>
    </row>
    <row r="519" spans="1:36" hidden="1" x14ac:dyDescent="0.2">
      <c r="A519" s="5" t="s">
        <v>39</v>
      </c>
      <c r="B519" s="187">
        <f>(B516+C516)</f>
        <v>0</v>
      </c>
      <c r="C519" s="188"/>
      <c r="D519" s="187">
        <f>(D516+E516)</f>
        <v>0</v>
      </c>
      <c r="E519" s="188"/>
      <c r="F519" s="37"/>
      <c r="G519" s="187">
        <f>(G516+H516)</f>
        <v>0</v>
      </c>
      <c r="H519" s="188"/>
      <c r="I519" s="37"/>
      <c r="J519" s="187">
        <f>(J516+K516)</f>
        <v>0</v>
      </c>
      <c r="K519" s="188"/>
      <c r="L519" s="37"/>
      <c r="M519" s="187">
        <f>(M516+N516)</f>
        <v>0</v>
      </c>
      <c r="N519" s="188"/>
      <c r="O519" s="37"/>
      <c r="P519" s="187">
        <f>(P516+Q516)</f>
        <v>0</v>
      </c>
      <c r="Q519" s="188"/>
      <c r="R519" s="37"/>
      <c r="S519" s="187">
        <f>(S516+T516)</f>
        <v>0</v>
      </c>
      <c r="T519" s="188"/>
      <c r="U519" s="37"/>
      <c r="V519" s="187">
        <f>(V516+W516)</f>
        <v>0</v>
      </c>
      <c r="W519" s="188"/>
      <c r="X519" s="37"/>
      <c r="Y519" s="187">
        <f>(Y516+Z516)</f>
        <v>0</v>
      </c>
      <c r="Z519" s="188"/>
      <c r="AA519" s="37"/>
      <c r="AB519" s="187">
        <f>(AB516+AC516)</f>
        <v>0</v>
      </c>
      <c r="AC519" s="188"/>
      <c r="AD519" s="37"/>
      <c r="AE519" s="187">
        <f>(AE516+AF516)</f>
        <v>0</v>
      </c>
      <c r="AF519" s="188"/>
      <c r="AG519" s="37"/>
      <c r="AH519" s="187">
        <f>(AH516+AI516)</f>
        <v>0</v>
      </c>
      <c r="AI519" s="188"/>
      <c r="AJ519" s="37"/>
    </row>
    <row r="520" spans="1:36" hidden="1" x14ac:dyDescent="0.2">
      <c r="A520" s="5" t="s">
        <v>40</v>
      </c>
      <c r="B520" s="189" t="e">
        <f>SUM(D520:AI520)</f>
        <v>#DIV/0!</v>
      </c>
      <c r="C520" s="188"/>
      <c r="D520" s="189" t="e">
        <f>(D519/B519*100)</f>
        <v>#DIV/0!</v>
      </c>
      <c r="E520" s="189"/>
      <c r="F520" s="36"/>
      <c r="G520" s="189" t="e">
        <f>(G519/B519*100)</f>
        <v>#DIV/0!</v>
      </c>
      <c r="H520" s="189"/>
      <c r="I520" s="36"/>
      <c r="J520" s="189" t="e">
        <f>(J519/B519*100)</f>
        <v>#DIV/0!</v>
      </c>
      <c r="K520" s="189"/>
      <c r="L520" s="36"/>
      <c r="M520" s="189" t="e">
        <f>(M519/B519*100)</f>
        <v>#DIV/0!</v>
      </c>
      <c r="N520" s="189"/>
      <c r="O520" s="36"/>
      <c r="P520" s="189" t="e">
        <f>(P519/B519*100)</f>
        <v>#DIV/0!</v>
      </c>
      <c r="Q520" s="189"/>
      <c r="R520" s="36"/>
      <c r="S520" s="189" t="e">
        <f>(S519/B519*100)</f>
        <v>#DIV/0!</v>
      </c>
      <c r="T520" s="189"/>
      <c r="U520" s="36"/>
      <c r="V520" s="189" t="e">
        <f>(V519/B519*100)</f>
        <v>#DIV/0!</v>
      </c>
      <c r="W520" s="189"/>
      <c r="X520" s="36"/>
      <c r="Y520" s="189" t="e">
        <f>(Y519/B519*100)</f>
        <v>#DIV/0!</v>
      </c>
      <c r="Z520" s="189"/>
      <c r="AA520" s="36"/>
      <c r="AB520" s="189" t="e">
        <f>(AB519/B519*100)</f>
        <v>#DIV/0!</v>
      </c>
      <c r="AC520" s="189"/>
      <c r="AD520" s="36"/>
      <c r="AE520" s="189" t="e">
        <f>(AE519/B519*100)</f>
        <v>#DIV/0!</v>
      </c>
      <c r="AF520" s="189"/>
      <c r="AG520" s="36"/>
      <c r="AH520" s="189" t="e">
        <f>(AH519/B519*100)</f>
        <v>#DIV/0!</v>
      </c>
      <c r="AI520" s="189"/>
      <c r="AJ520" s="36"/>
    </row>
    <row r="521" spans="1:36" hidden="1" x14ac:dyDescent="0.2">
      <c r="A521" s="112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idden="1" x14ac:dyDescent="0.2">
      <c r="A527" s="38"/>
    </row>
    <row r="528" spans="1:36" ht="20.25" hidden="1" x14ac:dyDescent="0.3">
      <c r="A528" s="191" t="s">
        <v>42</v>
      </c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</row>
    <row r="529" spans="1:36" hidden="1" x14ac:dyDescent="0.2">
      <c r="A529" s="192" t="s">
        <v>56</v>
      </c>
      <c r="B529" s="192"/>
      <c r="C529" s="192"/>
      <c r="D529" s="192"/>
      <c r="E529" s="192"/>
      <c r="F529" s="192"/>
      <c r="G529" s="192"/>
      <c r="H529" s="192"/>
      <c r="I529" s="192"/>
      <c r="J529" s="192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</row>
    <row r="530" spans="1:36" hidden="1" x14ac:dyDescent="0.2">
      <c r="A530" s="193" t="s">
        <v>125</v>
      </c>
      <c r="B530" s="194"/>
      <c r="C530" s="194"/>
      <c r="D530" s="194"/>
      <c r="E530" s="194"/>
      <c r="F530" s="194"/>
      <c r="G530" s="194"/>
      <c r="H530" s="194"/>
      <c r="I530" s="194"/>
      <c r="J530" s="194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194"/>
      <c r="AB530" s="194"/>
      <c r="AC530" s="194"/>
      <c r="AD530" s="194"/>
      <c r="AE530" s="194"/>
      <c r="AF530" s="194"/>
      <c r="AG530" s="194"/>
      <c r="AH530" s="194"/>
      <c r="AI530" s="194"/>
    </row>
    <row r="531" spans="1:36" hidden="1" x14ac:dyDescent="0.2">
      <c r="A531" s="192" t="s">
        <v>115</v>
      </c>
      <c r="B531" s="192"/>
      <c r="C531" s="192"/>
      <c r="D531" s="192"/>
      <c r="E531" s="192"/>
      <c r="F531" s="192"/>
      <c r="G531" s="192"/>
      <c r="H531" s="192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86" t="s">
        <v>33</v>
      </c>
      <c r="B534" s="190" t="s">
        <v>0</v>
      </c>
      <c r="C534" s="190"/>
      <c r="D534" s="190" t="s">
        <v>12</v>
      </c>
      <c r="E534" s="190"/>
      <c r="F534" s="159"/>
      <c r="G534" s="190" t="s">
        <v>13</v>
      </c>
      <c r="H534" s="190"/>
      <c r="I534" s="159"/>
      <c r="J534" s="190" t="s">
        <v>14</v>
      </c>
      <c r="K534" s="190"/>
      <c r="L534" s="159"/>
      <c r="M534" s="190" t="s">
        <v>15</v>
      </c>
      <c r="N534" s="190"/>
      <c r="O534" s="159"/>
      <c r="P534" s="190" t="s">
        <v>27</v>
      </c>
      <c r="Q534" s="190"/>
      <c r="R534" s="159"/>
      <c r="S534" s="190" t="s">
        <v>35</v>
      </c>
      <c r="T534" s="190"/>
      <c r="U534" s="159"/>
      <c r="V534" s="190" t="s">
        <v>16</v>
      </c>
      <c r="W534" s="190"/>
      <c r="X534" s="159"/>
      <c r="Y534" s="190" t="s">
        <v>68</v>
      </c>
      <c r="Z534" s="190"/>
      <c r="AA534" s="159"/>
      <c r="AB534" s="190" t="s">
        <v>34</v>
      </c>
      <c r="AC534" s="190"/>
      <c r="AD534" s="159"/>
      <c r="AE534" s="190" t="s">
        <v>17</v>
      </c>
      <c r="AF534" s="190"/>
      <c r="AG534" s="159"/>
      <c r="AH534" s="190" t="s">
        <v>18</v>
      </c>
      <c r="AI534" s="190"/>
      <c r="AJ534" s="74"/>
    </row>
    <row r="535" spans="1:36" ht="25.5" hidden="1" thickTop="1" thickBot="1" x14ac:dyDescent="0.25">
      <c r="A535" s="195"/>
      <c r="B535" s="159" t="s">
        <v>28</v>
      </c>
      <c r="C535" s="159" t="s">
        <v>25</v>
      </c>
      <c r="D535" s="159" t="s">
        <v>28</v>
      </c>
      <c r="E535" s="159" t="s">
        <v>25</v>
      </c>
      <c r="F535" s="159"/>
      <c r="G535" s="159" t="s">
        <v>28</v>
      </c>
      <c r="H535" s="159" t="s">
        <v>25</v>
      </c>
      <c r="I535" s="159"/>
      <c r="J535" s="159" t="s">
        <v>28</v>
      </c>
      <c r="K535" s="159" t="s">
        <v>25</v>
      </c>
      <c r="L535" s="159"/>
      <c r="M535" s="159" t="s">
        <v>28</v>
      </c>
      <c r="N535" s="159" t="s">
        <v>25</v>
      </c>
      <c r="O535" s="159"/>
      <c r="P535" s="159" t="s">
        <v>28</v>
      </c>
      <c r="Q535" s="159" t="s">
        <v>25</v>
      </c>
      <c r="R535" s="159"/>
      <c r="S535" s="159" t="s">
        <v>28</v>
      </c>
      <c r="T535" s="159" t="s">
        <v>25</v>
      </c>
      <c r="U535" s="159"/>
      <c r="V535" s="159" t="s">
        <v>28</v>
      </c>
      <c r="W535" s="159" t="s">
        <v>25</v>
      </c>
      <c r="X535" s="159"/>
      <c r="Y535" s="159" t="s">
        <v>28</v>
      </c>
      <c r="Z535" s="159" t="s">
        <v>25</v>
      </c>
      <c r="AA535" s="159"/>
      <c r="AB535" s="159" t="s">
        <v>28</v>
      </c>
      <c r="AC535" s="159" t="s">
        <v>25</v>
      </c>
      <c r="AD535" s="159"/>
      <c r="AE535" s="159" t="s">
        <v>28</v>
      </c>
      <c r="AF535" s="159" t="s">
        <v>25</v>
      </c>
      <c r="AG535" s="159"/>
      <c r="AH535" s="159" t="s">
        <v>28</v>
      </c>
      <c r="AI535" s="159" t="s">
        <v>25</v>
      </c>
      <c r="AJ535" s="74"/>
    </row>
    <row r="536" spans="1:36" ht="15.95" hidden="1" customHeight="1" thickTop="1" thickBot="1" x14ac:dyDescent="0.25">
      <c r="A536" s="103" t="s">
        <v>91</v>
      </c>
      <c r="B536" s="104">
        <f>(D536+G536+J536+M536+P536+S536+V536+Y536+AB536+AE536+AH536)</f>
        <v>0</v>
      </c>
      <c r="C536" s="104">
        <f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>AH536+AI536</f>
        <v>0</v>
      </c>
    </row>
    <row r="537" spans="1:36" ht="15.95" hidden="1" customHeight="1" thickTop="1" thickBot="1" x14ac:dyDescent="0.25">
      <c r="A537" s="52" t="s">
        <v>86</v>
      </c>
      <c r="B537" s="104">
        <f t="shared" ref="B537:B572" si="90">(D537+G537+J537+M537+P537+S537+V537+Y537+AB537+AE537+AH537)</f>
        <v>0</v>
      </c>
      <c r="C537" s="104">
        <f t="shared" ref="C537:C572" si="91"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 t="shared" ref="AJ537:AJ573" si="92">AH537+AI537</f>
        <v>0</v>
      </c>
    </row>
    <row r="538" spans="1:36" ht="15.95" hidden="1" customHeight="1" thickTop="1" thickBot="1" x14ac:dyDescent="0.25">
      <c r="A538" s="52" t="s">
        <v>101</v>
      </c>
      <c r="B538" s="104">
        <f>(D538+G538+J538+M538+P538+S538+V538+Y538+AB538+AE538+AH538)</f>
        <v>0</v>
      </c>
      <c r="C538" s="104">
        <f>(E538+H538+K538+N538+Q538+T538+W538+Z538+AC538+AF538+AI538)</f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>AH538+AI538</f>
        <v>0</v>
      </c>
    </row>
    <row r="539" spans="1:36" ht="15.95" hidden="1" customHeight="1" thickTop="1" thickBot="1" x14ac:dyDescent="0.25">
      <c r="A539" s="52" t="s">
        <v>97</v>
      </c>
      <c r="B539" s="104">
        <f t="shared" si="90"/>
        <v>0</v>
      </c>
      <c r="C539" s="104">
        <f t="shared" si="9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92"/>
        <v>0</v>
      </c>
    </row>
    <row r="540" spans="1:36" ht="15.95" hidden="1" customHeight="1" thickTop="1" thickBot="1" x14ac:dyDescent="0.25">
      <c r="A540" s="52" t="s">
        <v>92</v>
      </c>
      <c r="B540" s="104">
        <f t="shared" si="90"/>
        <v>0</v>
      </c>
      <c r="C540" s="104">
        <f t="shared" si="9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92"/>
        <v>0</v>
      </c>
    </row>
    <row r="541" spans="1:36" ht="15.95" hidden="1" customHeight="1" thickTop="1" thickBot="1" x14ac:dyDescent="0.25">
      <c r="A541" s="52" t="s">
        <v>89</v>
      </c>
      <c r="B541" s="104">
        <f t="shared" si="90"/>
        <v>0</v>
      </c>
      <c r="C541" s="104">
        <f t="shared" si="9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92"/>
        <v>0</v>
      </c>
    </row>
    <row r="542" spans="1:36" ht="15.95" hidden="1" customHeight="1" thickTop="1" thickBot="1" x14ac:dyDescent="0.25">
      <c r="A542" s="52" t="s">
        <v>94</v>
      </c>
      <c r="B542" s="104">
        <f t="shared" si="90"/>
        <v>0</v>
      </c>
      <c r="C542" s="104">
        <f t="shared" si="9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0">
        <f t="shared" si="92"/>
        <v>0</v>
      </c>
    </row>
    <row r="543" spans="1:36" ht="15.95" hidden="1" customHeight="1" thickTop="1" thickBot="1" x14ac:dyDescent="0.25">
      <c r="A543" s="52" t="s">
        <v>90</v>
      </c>
      <c r="B543" s="104">
        <f t="shared" si="90"/>
        <v>0</v>
      </c>
      <c r="C543" s="104">
        <f t="shared" si="9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52"/>
      <c r="AJ543" s="100">
        <f t="shared" si="92"/>
        <v>0</v>
      </c>
    </row>
    <row r="544" spans="1:36" ht="15.95" hidden="1" customHeight="1" thickTop="1" thickBot="1" x14ac:dyDescent="0.25">
      <c r="A544" s="52" t="s">
        <v>78</v>
      </c>
      <c r="B544" s="104">
        <f t="shared" si="90"/>
        <v>0</v>
      </c>
      <c r="C544" s="104">
        <f t="shared" si="9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92"/>
        <v>0</v>
      </c>
    </row>
    <row r="545" spans="1:36" ht="15.95" hidden="1" customHeight="1" thickTop="1" thickBot="1" x14ac:dyDescent="0.25">
      <c r="A545" s="52" t="s">
        <v>96</v>
      </c>
      <c r="B545" s="104">
        <f t="shared" si="90"/>
        <v>0</v>
      </c>
      <c r="C545" s="104">
        <f t="shared" si="9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92"/>
        <v>0</v>
      </c>
    </row>
    <row r="546" spans="1:36" ht="15.95" hidden="1" customHeight="1" thickTop="1" thickBot="1" x14ac:dyDescent="0.25">
      <c r="A546" s="52" t="s">
        <v>100</v>
      </c>
      <c r="B546" s="104">
        <f t="shared" si="90"/>
        <v>0</v>
      </c>
      <c r="C546" s="104">
        <f t="shared" si="9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92"/>
        <v>0</v>
      </c>
    </row>
    <row r="547" spans="1:36" ht="15.95" hidden="1" customHeight="1" thickTop="1" thickBot="1" x14ac:dyDescent="0.25">
      <c r="A547" s="52" t="s">
        <v>83</v>
      </c>
      <c r="B547" s="104">
        <f t="shared" si="90"/>
        <v>0</v>
      </c>
      <c r="C547" s="104">
        <f t="shared" si="9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92"/>
        <v>0</v>
      </c>
    </row>
    <row r="548" spans="1:36" ht="15.95" hidden="1" customHeight="1" thickTop="1" thickBot="1" x14ac:dyDescent="0.25">
      <c r="A548" s="52" t="s">
        <v>85</v>
      </c>
      <c r="B548" s="104">
        <f t="shared" si="90"/>
        <v>0</v>
      </c>
      <c r="C548" s="104">
        <f t="shared" si="9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92"/>
        <v>0</v>
      </c>
    </row>
    <row r="549" spans="1:36" ht="15.95" hidden="1" customHeight="1" thickTop="1" thickBot="1" x14ac:dyDescent="0.25">
      <c r="A549" s="52" t="s">
        <v>81</v>
      </c>
      <c r="B549" s="104">
        <f t="shared" si="90"/>
        <v>0</v>
      </c>
      <c r="C549" s="104">
        <f t="shared" si="9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 t="shared" si="92"/>
        <v>0</v>
      </c>
    </row>
    <row r="550" spans="1:36" ht="15.95" hidden="1" customHeight="1" thickTop="1" thickBot="1" x14ac:dyDescent="0.25">
      <c r="A550" s="52" t="s">
        <v>80</v>
      </c>
      <c r="B550" s="104">
        <f t="shared" si="90"/>
        <v>0</v>
      </c>
      <c r="C550" s="104">
        <f t="shared" si="9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>AH550+AI550</f>
        <v>0</v>
      </c>
    </row>
    <row r="551" spans="1:36" ht="15.95" hidden="1" customHeight="1" thickTop="1" thickBot="1" x14ac:dyDescent="0.25">
      <c r="A551" s="52" t="s">
        <v>109</v>
      </c>
      <c r="B551" s="104">
        <f t="shared" si="90"/>
        <v>0</v>
      </c>
      <c r="C551" s="104">
        <f t="shared" si="9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92"/>
        <v>0</v>
      </c>
    </row>
    <row r="552" spans="1:36" ht="15.95" hidden="1" customHeight="1" thickTop="1" thickBot="1" x14ac:dyDescent="0.25">
      <c r="A552" s="52" t="s">
        <v>79</v>
      </c>
      <c r="B552" s="104">
        <f t="shared" si="90"/>
        <v>0</v>
      </c>
      <c r="C552" s="104">
        <f t="shared" si="9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92"/>
        <v>0</v>
      </c>
    </row>
    <row r="553" spans="1:36" ht="15.95" hidden="1" customHeight="1" thickTop="1" thickBot="1" x14ac:dyDescent="0.25">
      <c r="A553" s="52" t="s">
        <v>84</v>
      </c>
      <c r="B553" s="104">
        <f t="shared" si="90"/>
        <v>0</v>
      </c>
      <c r="C553" s="104">
        <f t="shared" si="9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92"/>
        <v>0</v>
      </c>
    </row>
    <row r="554" spans="1:36" ht="15.95" hidden="1" customHeight="1" thickTop="1" thickBot="1" x14ac:dyDescent="0.25">
      <c r="A554" s="52" t="s">
        <v>102</v>
      </c>
      <c r="B554" s="104">
        <f t="shared" si="90"/>
        <v>0</v>
      </c>
      <c r="C554" s="104">
        <f t="shared" si="9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92"/>
        <v>0</v>
      </c>
    </row>
    <row r="555" spans="1:36" ht="15.95" hidden="1" customHeight="1" thickTop="1" thickBot="1" x14ac:dyDescent="0.25">
      <c r="A555" s="52" t="s">
        <v>93</v>
      </c>
      <c r="B555" s="104">
        <f t="shared" si="90"/>
        <v>0</v>
      </c>
      <c r="C555" s="104">
        <f t="shared" si="9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92"/>
        <v>0</v>
      </c>
    </row>
    <row r="556" spans="1:36" ht="15.95" hidden="1" customHeight="1" thickTop="1" thickBot="1" x14ac:dyDescent="0.25">
      <c r="A556" s="52" t="s">
        <v>103</v>
      </c>
      <c r="B556" s="104">
        <f t="shared" si="90"/>
        <v>0</v>
      </c>
      <c r="C556" s="104">
        <f t="shared" si="9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92"/>
        <v>0</v>
      </c>
    </row>
    <row r="557" spans="1:36" ht="15.95" hidden="1" customHeight="1" thickTop="1" thickBot="1" x14ac:dyDescent="0.25">
      <c r="A557" s="51" t="s">
        <v>117</v>
      </c>
      <c r="B557" s="104">
        <f t="shared" si="90"/>
        <v>0</v>
      </c>
      <c r="C557" s="104">
        <f t="shared" si="9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92"/>
        <v>0</v>
      </c>
    </row>
    <row r="558" spans="1:36" ht="15.95" hidden="1" customHeight="1" thickTop="1" thickBot="1" x14ac:dyDescent="0.25">
      <c r="A558" s="52" t="s">
        <v>108</v>
      </c>
      <c r="B558" s="104">
        <f t="shared" si="90"/>
        <v>0</v>
      </c>
      <c r="C558" s="104">
        <f t="shared" si="9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92"/>
        <v>0</v>
      </c>
    </row>
    <row r="559" spans="1:36" ht="15.95" hidden="1" customHeight="1" thickTop="1" thickBot="1" x14ac:dyDescent="0.25">
      <c r="A559" s="52" t="s">
        <v>82</v>
      </c>
      <c r="B559" s="104">
        <f t="shared" si="90"/>
        <v>0</v>
      </c>
      <c r="C559" s="104">
        <f t="shared" si="9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92"/>
        <v>0</v>
      </c>
    </row>
    <row r="560" spans="1:36" ht="15.95" hidden="1" customHeight="1" thickTop="1" thickBot="1" x14ac:dyDescent="0.25">
      <c r="A560" s="52" t="s">
        <v>106</v>
      </c>
      <c r="B560" s="104">
        <f t="shared" si="90"/>
        <v>0</v>
      </c>
      <c r="C560" s="104">
        <f t="shared" si="9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92"/>
        <v>0</v>
      </c>
    </row>
    <row r="561" spans="1:36" ht="15.95" hidden="1" customHeight="1" thickTop="1" thickBot="1" x14ac:dyDescent="0.25">
      <c r="A561" s="52" t="s">
        <v>116</v>
      </c>
      <c r="B561" s="104">
        <f t="shared" si="90"/>
        <v>0</v>
      </c>
      <c r="C561" s="104">
        <f t="shared" si="9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0">
        <f t="shared" si="92"/>
        <v>0</v>
      </c>
    </row>
    <row r="562" spans="1:36" ht="15.95" hidden="1" customHeight="1" thickTop="1" thickBot="1" x14ac:dyDescent="0.25">
      <c r="A562" s="52" t="s">
        <v>118</v>
      </c>
      <c r="B562" s="104">
        <f t="shared" si="90"/>
        <v>0</v>
      </c>
      <c r="C562" s="104">
        <f t="shared" si="9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92"/>
        <v>0</v>
      </c>
    </row>
    <row r="563" spans="1:36" ht="15.95" hidden="1" customHeight="1" thickTop="1" thickBot="1" x14ac:dyDescent="0.25">
      <c r="A563" s="52" t="s">
        <v>121</v>
      </c>
      <c r="B563" s="104">
        <f t="shared" si="90"/>
        <v>0</v>
      </c>
      <c r="C563" s="104">
        <f t="shared" si="9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92"/>
        <v>0</v>
      </c>
    </row>
    <row r="564" spans="1:36" ht="15.95" hidden="1" customHeight="1" thickTop="1" thickBot="1" x14ac:dyDescent="0.25">
      <c r="A564" s="52" t="s">
        <v>99</v>
      </c>
      <c r="B564" s="104">
        <f t="shared" si="90"/>
        <v>0</v>
      </c>
      <c r="C564" s="104">
        <f t="shared" si="9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92"/>
        <v>0</v>
      </c>
    </row>
    <row r="565" spans="1:36" ht="15.95" hidden="1" customHeight="1" thickTop="1" thickBot="1" x14ac:dyDescent="0.25">
      <c r="A565" s="52" t="s">
        <v>104</v>
      </c>
      <c r="B565" s="104">
        <f t="shared" si="90"/>
        <v>0</v>
      </c>
      <c r="C565" s="104">
        <f t="shared" si="9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92"/>
        <v>0</v>
      </c>
    </row>
    <row r="566" spans="1:36" ht="15.95" hidden="1" customHeight="1" thickTop="1" thickBot="1" x14ac:dyDescent="0.25">
      <c r="A566" s="51" t="s">
        <v>111</v>
      </c>
      <c r="B566" s="104">
        <f t="shared" si="90"/>
        <v>0</v>
      </c>
      <c r="C566" s="104">
        <f t="shared" si="9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92"/>
        <v>0</v>
      </c>
    </row>
    <row r="567" spans="1:36" ht="15.95" hidden="1" customHeight="1" thickTop="1" thickBot="1" x14ac:dyDescent="0.25">
      <c r="A567" s="52" t="s">
        <v>119</v>
      </c>
      <c r="B567" s="104">
        <f t="shared" si="90"/>
        <v>0</v>
      </c>
      <c r="C567" s="104">
        <f t="shared" si="9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92"/>
        <v>0</v>
      </c>
    </row>
    <row r="568" spans="1:36" ht="15.95" hidden="1" customHeight="1" thickTop="1" thickBot="1" x14ac:dyDescent="0.25">
      <c r="A568" s="52" t="s">
        <v>120</v>
      </c>
      <c r="B568" s="104">
        <f t="shared" si="90"/>
        <v>0</v>
      </c>
      <c r="C568" s="104">
        <f t="shared" si="9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92"/>
        <v>0</v>
      </c>
    </row>
    <row r="569" spans="1:36" ht="15.95" hidden="1" customHeight="1" thickTop="1" thickBot="1" x14ac:dyDescent="0.25">
      <c r="A569" s="52" t="s">
        <v>122</v>
      </c>
      <c r="B569" s="104">
        <f t="shared" si="90"/>
        <v>0</v>
      </c>
      <c r="C569" s="104">
        <f t="shared" si="9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92"/>
        <v>0</v>
      </c>
    </row>
    <row r="570" spans="1:36" ht="15.95" hidden="1" customHeight="1" thickTop="1" thickBot="1" x14ac:dyDescent="0.25">
      <c r="A570" s="52" t="s">
        <v>88</v>
      </c>
      <c r="B570" s="104">
        <f t="shared" si="90"/>
        <v>0</v>
      </c>
      <c r="C570" s="104">
        <f t="shared" si="9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92"/>
        <v>0</v>
      </c>
    </row>
    <row r="571" spans="1:36" ht="15.95" hidden="1" customHeight="1" thickTop="1" thickBot="1" x14ac:dyDescent="0.25">
      <c r="A571" s="52" t="s">
        <v>107</v>
      </c>
      <c r="B571" s="104">
        <f t="shared" si="90"/>
        <v>0</v>
      </c>
      <c r="C571" s="104">
        <f t="shared" si="9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92"/>
        <v>0</v>
      </c>
    </row>
    <row r="572" spans="1:36" ht="15.95" hidden="1" customHeight="1" thickTop="1" thickBot="1" x14ac:dyDescent="0.25">
      <c r="A572" s="52" t="s">
        <v>105</v>
      </c>
      <c r="B572" s="104">
        <f t="shared" si="90"/>
        <v>0</v>
      </c>
      <c r="C572" s="104">
        <f t="shared" si="91"/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92"/>
        <v>0</v>
      </c>
    </row>
    <row r="573" spans="1:36" ht="15.95" hidden="1" customHeight="1" thickTop="1" thickBot="1" x14ac:dyDescent="0.25">
      <c r="A573" s="52" t="s">
        <v>112</v>
      </c>
      <c r="B573" s="104">
        <f>(D573+G573+J573+M573+P573+S573+V573+Y573+AB573+AE573+AH573)</f>
        <v>0</v>
      </c>
      <c r="C573" s="104">
        <f>(E573+H573+K573+N573+Q573+T573+W573+Z573+AC573+AF573+AI573)</f>
        <v>0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0">
        <f t="shared" si="9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93">SUM(B536:B573)</f>
        <v>0</v>
      </c>
      <c r="C574" s="66">
        <f t="shared" si="93"/>
        <v>0</v>
      </c>
      <c r="D574" s="66">
        <f t="shared" si="93"/>
        <v>0</v>
      </c>
      <c r="E574" s="66">
        <f t="shared" si="93"/>
        <v>0</v>
      </c>
      <c r="F574" s="66">
        <f t="shared" si="93"/>
        <v>0</v>
      </c>
      <c r="G574" s="66">
        <f t="shared" si="93"/>
        <v>0</v>
      </c>
      <c r="H574" s="66">
        <f t="shared" si="93"/>
        <v>0</v>
      </c>
      <c r="I574" s="66">
        <f t="shared" si="93"/>
        <v>0</v>
      </c>
      <c r="J574" s="66">
        <f t="shared" si="93"/>
        <v>0</v>
      </c>
      <c r="K574" s="66">
        <f t="shared" si="93"/>
        <v>0</v>
      </c>
      <c r="L574" s="66">
        <f t="shared" si="93"/>
        <v>0</v>
      </c>
      <c r="M574" s="66">
        <f t="shared" si="93"/>
        <v>0</v>
      </c>
      <c r="N574" s="66">
        <f t="shared" si="93"/>
        <v>0</v>
      </c>
      <c r="O574" s="66">
        <f t="shared" si="93"/>
        <v>0</v>
      </c>
      <c r="P574" s="66">
        <f t="shared" si="93"/>
        <v>0</v>
      </c>
      <c r="Q574" s="66">
        <f t="shared" si="93"/>
        <v>0</v>
      </c>
      <c r="R574" s="66">
        <f t="shared" si="93"/>
        <v>0</v>
      </c>
      <c r="S574" s="66">
        <f t="shared" si="93"/>
        <v>0</v>
      </c>
      <c r="T574" s="66">
        <f t="shared" si="93"/>
        <v>0</v>
      </c>
      <c r="U574" s="66">
        <f t="shared" si="93"/>
        <v>0</v>
      </c>
      <c r="V574" s="66">
        <f t="shared" si="93"/>
        <v>0</v>
      </c>
      <c r="W574" s="66">
        <f t="shared" si="93"/>
        <v>0</v>
      </c>
      <c r="X574" s="66">
        <f t="shared" si="93"/>
        <v>0</v>
      </c>
      <c r="Y574" s="66">
        <f t="shared" si="93"/>
        <v>0</v>
      </c>
      <c r="Z574" s="66">
        <f t="shared" si="93"/>
        <v>0</v>
      </c>
      <c r="AA574" s="66">
        <f t="shared" si="93"/>
        <v>0</v>
      </c>
      <c r="AB574" s="66">
        <f t="shared" si="93"/>
        <v>0</v>
      </c>
      <c r="AC574" s="66">
        <f t="shared" si="93"/>
        <v>0</v>
      </c>
      <c r="AD574" s="66">
        <f t="shared" si="93"/>
        <v>0</v>
      </c>
      <c r="AE574" s="66">
        <f t="shared" si="93"/>
        <v>0</v>
      </c>
      <c r="AF574" s="66">
        <f t="shared" si="93"/>
        <v>0</v>
      </c>
      <c r="AG574" s="66">
        <f t="shared" si="93"/>
        <v>0</v>
      </c>
      <c r="AH574" s="66">
        <f t="shared" si="93"/>
        <v>0</v>
      </c>
      <c r="AI574" s="66">
        <f t="shared" si="93"/>
        <v>0</v>
      </c>
      <c r="AJ574" s="102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89" t="e">
        <f>(C574/B577*100)</f>
        <v>#DIV/0!</v>
      </c>
      <c r="C576" s="189"/>
      <c r="D576" s="189" t="e">
        <f>(E574/D577*100)</f>
        <v>#DIV/0!</v>
      </c>
      <c r="E576" s="189"/>
      <c r="F576" s="36"/>
      <c r="G576" s="189" t="e">
        <f>(H574/G577*100)</f>
        <v>#DIV/0!</v>
      </c>
      <c r="H576" s="189"/>
      <c r="I576" s="36"/>
      <c r="J576" s="189" t="e">
        <f>(K574/J577*100)</f>
        <v>#DIV/0!</v>
      </c>
      <c r="K576" s="189"/>
      <c r="L576" s="36"/>
      <c r="M576" s="189" t="e">
        <f>(N574/M577*100)</f>
        <v>#DIV/0!</v>
      </c>
      <c r="N576" s="189"/>
      <c r="O576" s="36"/>
      <c r="P576" s="189" t="e">
        <f>(Q574/P577*100)</f>
        <v>#DIV/0!</v>
      </c>
      <c r="Q576" s="189"/>
      <c r="R576" s="36"/>
      <c r="S576" s="189" t="e">
        <f>(T574/S577*100)</f>
        <v>#DIV/0!</v>
      </c>
      <c r="T576" s="189"/>
      <c r="U576" s="36"/>
      <c r="V576" s="189" t="e">
        <f>(W574/V577*100)</f>
        <v>#DIV/0!</v>
      </c>
      <c r="W576" s="189"/>
      <c r="X576" s="36"/>
      <c r="Y576" s="189" t="e">
        <f>(Z574/Y577*100)</f>
        <v>#DIV/0!</v>
      </c>
      <c r="Z576" s="189"/>
      <c r="AA576" s="36"/>
      <c r="AB576" s="189" t="e">
        <f>(AC574/AB577*100)</f>
        <v>#DIV/0!</v>
      </c>
      <c r="AC576" s="189"/>
      <c r="AD576" s="36"/>
      <c r="AE576" s="189" t="e">
        <f>(AF574/AE577*100)</f>
        <v>#DIV/0!</v>
      </c>
      <c r="AF576" s="189"/>
      <c r="AG576" s="36"/>
      <c r="AH576" s="189" t="e">
        <f>(AI574/AH577*100)</f>
        <v>#DIV/0!</v>
      </c>
      <c r="AI576" s="189"/>
      <c r="AJ576" s="36"/>
    </row>
    <row r="577" spans="1:36" hidden="1" x14ac:dyDescent="0.2">
      <c r="A577" s="5" t="s">
        <v>39</v>
      </c>
      <c r="B577" s="187">
        <f>(B574+C574)</f>
        <v>0</v>
      </c>
      <c r="C577" s="188"/>
      <c r="D577" s="187">
        <f>(D574+E574)</f>
        <v>0</v>
      </c>
      <c r="E577" s="188"/>
      <c r="F577" s="37"/>
      <c r="G577" s="187">
        <f>(G574+H574)</f>
        <v>0</v>
      </c>
      <c r="H577" s="188"/>
      <c r="I577" s="37"/>
      <c r="J577" s="187">
        <f>(J574+K574)</f>
        <v>0</v>
      </c>
      <c r="K577" s="188"/>
      <c r="L577" s="37"/>
      <c r="M577" s="187">
        <f>(M574+N574)</f>
        <v>0</v>
      </c>
      <c r="N577" s="188"/>
      <c r="O577" s="37"/>
      <c r="P577" s="187">
        <f>(P574+Q574)</f>
        <v>0</v>
      </c>
      <c r="Q577" s="188"/>
      <c r="R577" s="37"/>
      <c r="S577" s="187">
        <f>(S574+T574)</f>
        <v>0</v>
      </c>
      <c r="T577" s="188"/>
      <c r="U577" s="37"/>
      <c r="V577" s="187">
        <f>(V574+W574)</f>
        <v>0</v>
      </c>
      <c r="W577" s="188"/>
      <c r="X577" s="37"/>
      <c r="Y577" s="187">
        <f>(Y574+Z574)</f>
        <v>0</v>
      </c>
      <c r="Z577" s="188"/>
      <c r="AA577" s="37"/>
      <c r="AB577" s="187">
        <f>(AB574+AC574)</f>
        <v>0</v>
      </c>
      <c r="AC577" s="188"/>
      <c r="AD577" s="37"/>
      <c r="AE577" s="187">
        <f>(AE574+AF574)</f>
        <v>0</v>
      </c>
      <c r="AF577" s="188"/>
      <c r="AG577" s="37"/>
      <c r="AH577" s="187">
        <f>(AH574+AI574)</f>
        <v>0</v>
      </c>
      <c r="AI577" s="188"/>
      <c r="AJ577" s="37"/>
    </row>
    <row r="578" spans="1:36" hidden="1" x14ac:dyDescent="0.2">
      <c r="A578" s="5" t="s">
        <v>40</v>
      </c>
      <c r="B578" s="189" t="e">
        <f>SUM(D578:AI578)</f>
        <v>#DIV/0!</v>
      </c>
      <c r="C578" s="188"/>
      <c r="D578" s="189" t="e">
        <f>(D577/B577*100)</f>
        <v>#DIV/0!</v>
      </c>
      <c r="E578" s="189"/>
      <c r="F578" s="36"/>
      <c r="G578" s="189" t="e">
        <f>(G577/B577*100)</f>
        <v>#DIV/0!</v>
      </c>
      <c r="H578" s="189"/>
      <c r="I578" s="36"/>
      <c r="J578" s="189" t="e">
        <f>(J577/B577*100)</f>
        <v>#DIV/0!</v>
      </c>
      <c r="K578" s="189"/>
      <c r="L578" s="36"/>
      <c r="M578" s="189" t="e">
        <f>(M577/B577*100)</f>
        <v>#DIV/0!</v>
      </c>
      <c r="N578" s="189"/>
      <c r="O578" s="36"/>
      <c r="P578" s="189" t="e">
        <f>(P577/B577*100)</f>
        <v>#DIV/0!</v>
      </c>
      <c r="Q578" s="189"/>
      <c r="R578" s="36"/>
      <c r="S578" s="189" t="e">
        <f>(S577/B577*100)</f>
        <v>#DIV/0!</v>
      </c>
      <c r="T578" s="189"/>
      <c r="U578" s="36"/>
      <c r="V578" s="189" t="e">
        <f>(V577/B577*100)</f>
        <v>#DIV/0!</v>
      </c>
      <c r="W578" s="189"/>
      <c r="X578" s="36"/>
      <c r="Y578" s="189" t="e">
        <f>(Y577/B577*100)</f>
        <v>#DIV/0!</v>
      </c>
      <c r="Z578" s="189"/>
      <c r="AA578" s="36"/>
      <c r="AB578" s="189" t="e">
        <f>(AB577/B577*100)</f>
        <v>#DIV/0!</v>
      </c>
      <c r="AC578" s="189"/>
      <c r="AD578" s="36"/>
      <c r="AE578" s="189" t="e">
        <f>(AE577/B577*100)</f>
        <v>#DIV/0!</v>
      </c>
      <c r="AF578" s="189"/>
      <c r="AG578" s="36"/>
      <c r="AH578" s="189" t="e">
        <f>(AH577/B577*100)</f>
        <v>#DIV/0!</v>
      </c>
      <c r="AI578" s="189"/>
      <c r="AJ578" s="36"/>
    </row>
    <row r="579" spans="1:36" hidden="1" x14ac:dyDescent="0.2">
      <c r="A579" s="112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1" t="s">
        <v>42</v>
      </c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</row>
    <row r="588" spans="1:36" hidden="1" x14ac:dyDescent="0.2">
      <c r="A588" s="192" t="s">
        <v>56</v>
      </c>
      <c r="B588" s="192"/>
      <c r="C588" s="192"/>
      <c r="D588" s="192"/>
      <c r="E588" s="192"/>
      <c r="F588" s="192"/>
      <c r="G588" s="192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</row>
    <row r="589" spans="1:36" hidden="1" x14ac:dyDescent="0.2">
      <c r="A589" s="193" t="s">
        <v>126</v>
      </c>
      <c r="B589" s="194"/>
      <c r="C589" s="194"/>
      <c r="D589" s="194"/>
      <c r="E589" s="194"/>
      <c r="F589" s="194"/>
      <c r="G589" s="194"/>
      <c r="H589" s="194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  <c r="AA589" s="194"/>
      <c r="AB589" s="194"/>
      <c r="AC589" s="194"/>
      <c r="AD589" s="194"/>
      <c r="AE589" s="194"/>
      <c r="AF589" s="194"/>
      <c r="AG589" s="194"/>
      <c r="AH589" s="194"/>
      <c r="AI589" s="194"/>
    </row>
    <row r="590" spans="1:36" hidden="1" x14ac:dyDescent="0.2">
      <c r="A590" s="192" t="s">
        <v>115</v>
      </c>
      <c r="B590" s="192"/>
      <c r="C590" s="192"/>
      <c r="D590" s="192"/>
      <c r="E590" s="192"/>
      <c r="F590" s="192"/>
      <c r="G590" s="192"/>
      <c r="H590" s="192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86" t="s">
        <v>33</v>
      </c>
      <c r="B593" s="190" t="s">
        <v>0</v>
      </c>
      <c r="C593" s="190"/>
      <c r="D593" s="190" t="s">
        <v>12</v>
      </c>
      <c r="E593" s="190"/>
      <c r="F593" s="159"/>
      <c r="G593" s="190" t="s">
        <v>13</v>
      </c>
      <c r="H593" s="190"/>
      <c r="I593" s="159"/>
      <c r="J593" s="190" t="s">
        <v>14</v>
      </c>
      <c r="K593" s="190"/>
      <c r="L593" s="159"/>
      <c r="M593" s="190" t="s">
        <v>15</v>
      </c>
      <c r="N593" s="190"/>
      <c r="O593" s="159"/>
      <c r="P593" s="190" t="s">
        <v>27</v>
      </c>
      <c r="Q593" s="190"/>
      <c r="R593" s="159"/>
      <c r="S593" s="190" t="s">
        <v>35</v>
      </c>
      <c r="T593" s="190"/>
      <c r="U593" s="159"/>
      <c r="V593" s="190" t="s">
        <v>16</v>
      </c>
      <c r="W593" s="190"/>
      <c r="X593" s="159"/>
      <c r="Y593" s="190" t="s">
        <v>68</v>
      </c>
      <c r="Z593" s="190"/>
      <c r="AA593" s="159"/>
      <c r="AB593" s="190" t="s">
        <v>34</v>
      </c>
      <c r="AC593" s="190"/>
      <c r="AD593" s="159"/>
      <c r="AE593" s="190" t="s">
        <v>17</v>
      </c>
      <c r="AF593" s="190"/>
      <c r="AG593" s="159"/>
      <c r="AH593" s="190" t="s">
        <v>18</v>
      </c>
      <c r="AI593" s="190"/>
      <c r="AJ593" s="29"/>
    </row>
    <row r="594" spans="1:36" ht="25.5" hidden="1" thickTop="1" thickBot="1" x14ac:dyDescent="0.25">
      <c r="A594" s="195"/>
      <c r="B594" s="159" t="s">
        <v>28</v>
      </c>
      <c r="C594" s="159" t="s">
        <v>25</v>
      </c>
      <c r="D594" s="159" t="s">
        <v>28</v>
      </c>
      <c r="E594" s="159" t="s">
        <v>25</v>
      </c>
      <c r="F594" s="159"/>
      <c r="G594" s="159" t="s">
        <v>28</v>
      </c>
      <c r="H594" s="159" t="s">
        <v>25</v>
      </c>
      <c r="I594" s="159"/>
      <c r="J594" s="159" t="s">
        <v>28</v>
      </c>
      <c r="K594" s="159" t="s">
        <v>25</v>
      </c>
      <c r="L594" s="159"/>
      <c r="M594" s="159" t="s">
        <v>28</v>
      </c>
      <c r="N594" s="159" t="s">
        <v>25</v>
      </c>
      <c r="O594" s="159"/>
      <c r="P594" s="159" t="s">
        <v>28</v>
      </c>
      <c r="Q594" s="159" t="s">
        <v>25</v>
      </c>
      <c r="R594" s="159"/>
      <c r="S594" s="159" t="s">
        <v>28</v>
      </c>
      <c r="T594" s="159" t="s">
        <v>25</v>
      </c>
      <c r="U594" s="159"/>
      <c r="V594" s="159" t="s">
        <v>28</v>
      </c>
      <c r="W594" s="159" t="s">
        <v>25</v>
      </c>
      <c r="X594" s="159"/>
      <c r="Y594" s="159" t="s">
        <v>28</v>
      </c>
      <c r="Z594" s="159" t="s">
        <v>25</v>
      </c>
      <c r="AA594" s="159"/>
      <c r="AB594" s="159" t="s">
        <v>28</v>
      </c>
      <c r="AC594" s="159" t="s">
        <v>25</v>
      </c>
      <c r="AD594" s="159"/>
      <c r="AE594" s="159" t="s">
        <v>28</v>
      </c>
      <c r="AF594" s="159" t="s">
        <v>25</v>
      </c>
      <c r="AG594" s="159"/>
      <c r="AH594" s="159" t="s">
        <v>28</v>
      </c>
      <c r="AI594" s="159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94">(D595+G595+J595+M595+P595+S595+V595+Y595+AB595+AE595+AH595)</f>
        <v>0</v>
      </c>
      <c r="C595" s="104">
        <f t="shared" ref="C595:C632" si="95">(E595+H595+K595+N595+Q595+T595+W595+Z595+AC595+AF595+AI595)</f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>AH595+AI595</f>
        <v>0</v>
      </c>
    </row>
    <row r="596" spans="1:36" ht="15.95" hidden="1" customHeight="1" thickTop="1" thickBot="1" x14ac:dyDescent="0.25">
      <c r="A596" s="52" t="s">
        <v>86</v>
      </c>
      <c r="B596" s="104">
        <f t="shared" si="94"/>
        <v>0</v>
      </c>
      <c r="C596" s="104">
        <f t="shared" si="9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ref="AJ596:AJ632" si="96">AH596+AI596</f>
        <v>0</v>
      </c>
    </row>
    <row r="597" spans="1:36" ht="15.95" hidden="1" customHeight="1" thickTop="1" thickBot="1" x14ac:dyDescent="0.25">
      <c r="A597" s="52" t="s">
        <v>101</v>
      </c>
      <c r="B597" s="104">
        <f t="shared" si="94"/>
        <v>0</v>
      </c>
      <c r="C597" s="104">
        <f t="shared" si="9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96"/>
        <v>0</v>
      </c>
    </row>
    <row r="598" spans="1:36" ht="15.95" hidden="1" customHeight="1" thickTop="1" thickBot="1" x14ac:dyDescent="0.25">
      <c r="A598" s="52" t="s">
        <v>97</v>
      </c>
      <c r="B598" s="104">
        <f t="shared" si="94"/>
        <v>0</v>
      </c>
      <c r="C598" s="104">
        <f t="shared" si="9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96"/>
        <v>0</v>
      </c>
    </row>
    <row r="599" spans="1:36" ht="15.95" hidden="1" customHeight="1" thickTop="1" thickBot="1" x14ac:dyDescent="0.25">
      <c r="A599" s="52" t="s">
        <v>92</v>
      </c>
      <c r="B599" s="104">
        <f t="shared" si="94"/>
        <v>0</v>
      </c>
      <c r="C599" s="104">
        <f t="shared" si="9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96"/>
        <v>0</v>
      </c>
    </row>
    <row r="600" spans="1:36" ht="15.95" hidden="1" customHeight="1" thickTop="1" thickBot="1" x14ac:dyDescent="0.25">
      <c r="A600" s="52" t="s">
        <v>89</v>
      </c>
      <c r="B600" s="104">
        <f t="shared" si="94"/>
        <v>0</v>
      </c>
      <c r="C600" s="104">
        <f t="shared" si="9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96"/>
        <v>0</v>
      </c>
    </row>
    <row r="601" spans="1:36" ht="15.95" hidden="1" customHeight="1" thickTop="1" thickBot="1" x14ac:dyDescent="0.25">
      <c r="A601" s="52" t="s">
        <v>94</v>
      </c>
      <c r="B601" s="104">
        <f t="shared" si="94"/>
        <v>0</v>
      </c>
      <c r="C601" s="104">
        <f t="shared" si="9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0">
        <f t="shared" si="96"/>
        <v>0</v>
      </c>
    </row>
    <row r="602" spans="1:36" ht="15.95" hidden="1" customHeight="1" thickTop="1" thickBot="1" x14ac:dyDescent="0.25">
      <c r="A602" s="52" t="s">
        <v>90</v>
      </c>
      <c r="B602" s="104">
        <f t="shared" si="94"/>
        <v>0</v>
      </c>
      <c r="C602" s="104">
        <f t="shared" si="9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52"/>
      <c r="AJ602" s="100">
        <f t="shared" si="96"/>
        <v>0</v>
      </c>
    </row>
    <row r="603" spans="1:36" ht="15.95" hidden="1" customHeight="1" thickTop="1" thickBot="1" x14ac:dyDescent="0.25">
      <c r="A603" s="52" t="s">
        <v>78</v>
      </c>
      <c r="B603" s="104">
        <f t="shared" si="94"/>
        <v>0</v>
      </c>
      <c r="C603" s="104">
        <f t="shared" si="9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96"/>
        <v>0</v>
      </c>
    </row>
    <row r="604" spans="1:36" ht="15.95" hidden="1" customHeight="1" thickTop="1" thickBot="1" x14ac:dyDescent="0.25">
      <c r="A604" s="52" t="s">
        <v>96</v>
      </c>
      <c r="B604" s="104">
        <f t="shared" si="94"/>
        <v>0</v>
      </c>
      <c r="C604" s="104">
        <f t="shared" si="9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96"/>
        <v>0</v>
      </c>
    </row>
    <row r="605" spans="1:36" ht="15.95" hidden="1" customHeight="1" thickTop="1" thickBot="1" x14ac:dyDescent="0.25">
      <c r="A605" s="52" t="s">
        <v>100</v>
      </c>
      <c r="B605" s="104">
        <f t="shared" si="94"/>
        <v>0</v>
      </c>
      <c r="C605" s="104">
        <f t="shared" si="9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96"/>
        <v>0</v>
      </c>
    </row>
    <row r="606" spans="1:36" ht="15.95" hidden="1" customHeight="1" thickTop="1" thickBot="1" x14ac:dyDescent="0.25">
      <c r="A606" s="52" t="s">
        <v>83</v>
      </c>
      <c r="B606" s="104">
        <f t="shared" si="94"/>
        <v>0</v>
      </c>
      <c r="C606" s="104">
        <f t="shared" si="9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96"/>
        <v>0</v>
      </c>
    </row>
    <row r="607" spans="1:36" ht="15.95" hidden="1" customHeight="1" thickTop="1" thickBot="1" x14ac:dyDescent="0.25">
      <c r="A607" s="52" t="s">
        <v>85</v>
      </c>
      <c r="B607" s="104">
        <f t="shared" si="94"/>
        <v>0</v>
      </c>
      <c r="C607" s="104">
        <f t="shared" si="9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96"/>
        <v>0</v>
      </c>
    </row>
    <row r="608" spans="1:36" ht="15.95" hidden="1" customHeight="1" thickTop="1" thickBot="1" x14ac:dyDescent="0.25">
      <c r="A608" s="52" t="s">
        <v>81</v>
      </c>
      <c r="B608" s="104">
        <f t="shared" si="94"/>
        <v>0</v>
      </c>
      <c r="C608" s="104">
        <f t="shared" si="9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96"/>
        <v>0</v>
      </c>
    </row>
    <row r="609" spans="1:36" ht="15.95" hidden="1" customHeight="1" thickTop="1" thickBot="1" x14ac:dyDescent="0.25">
      <c r="A609" s="52" t="s">
        <v>80</v>
      </c>
      <c r="B609" s="104">
        <f t="shared" si="94"/>
        <v>0</v>
      </c>
      <c r="C609" s="104">
        <f t="shared" si="9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96"/>
        <v>0</v>
      </c>
    </row>
    <row r="610" spans="1:36" ht="15.95" hidden="1" customHeight="1" thickTop="1" thickBot="1" x14ac:dyDescent="0.25">
      <c r="A610" s="52" t="s">
        <v>109</v>
      </c>
      <c r="B610" s="104">
        <f t="shared" si="94"/>
        <v>0</v>
      </c>
      <c r="C610" s="104">
        <f t="shared" si="9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96"/>
        <v>0</v>
      </c>
    </row>
    <row r="611" spans="1:36" ht="15.95" hidden="1" customHeight="1" thickTop="1" thickBot="1" x14ac:dyDescent="0.25">
      <c r="A611" s="52" t="s">
        <v>79</v>
      </c>
      <c r="B611" s="104">
        <f t="shared" si="94"/>
        <v>0</v>
      </c>
      <c r="C611" s="104">
        <f t="shared" si="9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96"/>
        <v>0</v>
      </c>
    </row>
    <row r="612" spans="1:36" ht="15.95" hidden="1" customHeight="1" thickTop="1" thickBot="1" x14ac:dyDescent="0.25">
      <c r="A612" s="52" t="s">
        <v>84</v>
      </c>
      <c r="B612" s="104">
        <f t="shared" si="94"/>
        <v>0</v>
      </c>
      <c r="C612" s="104">
        <f t="shared" si="9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96"/>
        <v>0</v>
      </c>
    </row>
    <row r="613" spans="1:36" ht="15.95" hidden="1" customHeight="1" thickTop="1" thickBot="1" x14ac:dyDescent="0.25">
      <c r="A613" s="52" t="s">
        <v>102</v>
      </c>
      <c r="B613" s="104">
        <f t="shared" si="94"/>
        <v>0</v>
      </c>
      <c r="C613" s="104">
        <f t="shared" si="9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96"/>
        <v>0</v>
      </c>
    </row>
    <row r="614" spans="1:36" ht="15.95" hidden="1" customHeight="1" thickTop="1" thickBot="1" x14ac:dyDescent="0.25">
      <c r="A614" s="52" t="s">
        <v>93</v>
      </c>
      <c r="B614" s="104">
        <f t="shared" si="94"/>
        <v>0</v>
      </c>
      <c r="C614" s="104">
        <f t="shared" si="9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96"/>
        <v>0</v>
      </c>
    </row>
    <row r="615" spans="1:36" ht="15.95" hidden="1" customHeight="1" thickTop="1" thickBot="1" x14ac:dyDescent="0.25">
      <c r="A615" s="52" t="s">
        <v>103</v>
      </c>
      <c r="B615" s="104">
        <f t="shared" si="94"/>
        <v>0</v>
      </c>
      <c r="C615" s="104">
        <f t="shared" si="9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96"/>
        <v>0</v>
      </c>
    </row>
    <row r="616" spans="1:36" ht="15.95" hidden="1" customHeight="1" thickTop="1" thickBot="1" x14ac:dyDescent="0.25">
      <c r="A616" s="51" t="s">
        <v>117</v>
      </c>
      <c r="B616" s="104">
        <f t="shared" si="94"/>
        <v>0</v>
      </c>
      <c r="C616" s="104">
        <f t="shared" si="9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96"/>
        <v>0</v>
      </c>
    </row>
    <row r="617" spans="1:36" ht="15.95" hidden="1" customHeight="1" thickTop="1" thickBot="1" x14ac:dyDescent="0.25">
      <c r="A617" s="52" t="s">
        <v>108</v>
      </c>
      <c r="B617" s="104">
        <f t="shared" si="94"/>
        <v>0</v>
      </c>
      <c r="C617" s="104">
        <f t="shared" si="9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96"/>
        <v>0</v>
      </c>
    </row>
    <row r="618" spans="1:36" ht="15.95" hidden="1" customHeight="1" thickTop="1" thickBot="1" x14ac:dyDescent="0.25">
      <c r="A618" s="52" t="s">
        <v>82</v>
      </c>
      <c r="B618" s="104">
        <f t="shared" si="94"/>
        <v>0</v>
      </c>
      <c r="C618" s="104">
        <f t="shared" si="9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96"/>
        <v>0</v>
      </c>
    </row>
    <row r="619" spans="1:36" ht="15.95" hidden="1" customHeight="1" thickTop="1" thickBot="1" x14ac:dyDescent="0.25">
      <c r="A619" s="52" t="s">
        <v>106</v>
      </c>
      <c r="B619" s="104">
        <f t="shared" si="94"/>
        <v>0</v>
      </c>
      <c r="C619" s="104">
        <f t="shared" si="9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96"/>
        <v>0</v>
      </c>
    </row>
    <row r="620" spans="1:36" ht="15.95" hidden="1" customHeight="1" thickTop="1" thickBot="1" x14ac:dyDescent="0.25">
      <c r="A620" s="52" t="s">
        <v>116</v>
      </c>
      <c r="B620" s="104">
        <f t="shared" si="94"/>
        <v>0</v>
      </c>
      <c r="C620" s="104">
        <f t="shared" si="9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96"/>
        <v>0</v>
      </c>
    </row>
    <row r="621" spans="1:36" ht="15.95" hidden="1" customHeight="1" thickTop="1" thickBot="1" x14ac:dyDescent="0.25">
      <c r="A621" s="52" t="s">
        <v>118</v>
      </c>
      <c r="B621" s="104">
        <f t="shared" si="94"/>
        <v>0</v>
      </c>
      <c r="C621" s="104">
        <f t="shared" si="9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96"/>
        <v>0</v>
      </c>
    </row>
    <row r="622" spans="1:36" ht="15.95" hidden="1" customHeight="1" thickTop="1" thickBot="1" x14ac:dyDescent="0.25">
      <c r="A622" s="52" t="s">
        <v>121</v>
      </c>
      <c r="B622" s="104">
        <f t="shared" si="94"/>
        <v>0</v>
      </c>
      <c r="C622" s="104">
        <f t="shared" si="9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96"/>
        <v>0</v>
      </c>
    </row>
    <row r="623" spans="1:36" ht="15.95" hidden="1" customHeight="1" thickTop="1" thickBot="1" x14ac:dyDescent="0.25">
      <c r="A623" s="52" t="s">
        <v>99</v>
      </c>
      <c r="B623" s="104">
        <f t="shared" si="94"/>
        <v>0</v>
      </c>
      <c r="C623" s="104">
        <f t="shared" si="9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96"/>
        <v>0</v>
      </c>
    </row>
    <row r="624" spans="1:36" ht="15.95" hidden="1" customHeight="1" thickTop="1" thickBot="1" x14ac:dyDescent="0.25">
      <c r="A624" s="52" t="s">
        <v>104</v>
      </c>
      <c r="B624" s="104">
        <f t="shared" si="94"/>
        <v>0</v>
      </c>
      <c r="C624" s="104">
        <f t="shared" si="9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96"/>
        <v>0</v>
      </c>
    </row>
    <row r="625" spans="1:36" ht="15.95" hidden="1" customHeight="1" thickTop="1" thickBot="1" x14ac:dyDescent="0.25">
      <c r="A625" s="51" t="s">
        <v>111</v>
      </c>
      <c r="B625" s="104">
        <f t="shared" si="94"/>
        <v>0</v>
      </c>
      <c r="C625" s="104">
        <f t="shared" si="9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96"/>
        <v>0</v>
      </c>
    </row>
    <row r="626" spans="1:36" ht="15.95" hidden="1" customHeight="1" thickTop="1" thickBot="1" x14ac:dyDescent="0.25">
      <c r="A626" s="52" t="s">
        <v>119</v>
      </c>
      <c r="B626" s="104">
        <f t="shared" si="94"/>
        <v>0</v>
      </c>
      <c r="C626" s="104">
        <f t="shared" si="9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96"/>
        <v>0</v>
      </c>
    </row>
    <row r="627" spans="1:36" ht="15.95" hidden="1" customHeight="1" thickTop="1" thickBot="1" x14ac:dyDescent="0.25">
      <c r="A627" s="52" t="s">
        <v>120</v>
      </c>
      <c r="B627" s="104">
        <f t="shared" si="94"/>
        <v>0</v>
      </c>
      <c r="C627" s="104">
        <f t="shared" si="9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96"/>
        <v>0</v>
      </c>
    </row>
    <row r="628" spans="1:36" ht="15.95" hidden="1" customHeight="1" thickTop="1" thickBot="1" x14ac:dyDescent="0.25">
      <c r="A628" s="52" t="s">
        <v>122</v>
      </c>
      <c r="B628" s="104">
        <f t="shared" si="94"/>
        <v>0</v>
      </c>
      <c r="C628" s="104">
        <f t="shared" si="9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96"/>
        <v>0</v>
      </c>
    </row>
    <row r="629" spans="1:36" ht="15.95" hidden="1" customHeight="1" thickTop="1" thickBot="1" x14ac:dyDescent="0.25">
      <c r="A629" s="52" t="s">
        <v>88</v>
      </c>
      <c r="B629" s="104">
        <f t="shared" si="94"/>
        <v>0</v>
      </c>
      <c r="C629" s="104">
        <f t="shared" si="9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96"/>
        <v>0</v>
      </c>
    </row>
    <row r="630" spans="1:36" ht="15.95" hidden="1" customHeight="1" thickTop="1" thickBot="1" x14ac:dyDescent="0.25">
      <c r="A630" s="52" t="s">
        <v>107</v>
      </c>
      <c r="B630" s="104">
        <f t="shared" si="94"/>
        <v>0</v>
      </c>
      <c r="C630" s="104">
        <f t="shared" si="9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96"/>
        <v>0</v>
      </c>
    </row>
    <row r="631" spans="1:36" ht="15.95" hidden="1" customHeight="1" thickTop="1" thickBot="1" x14ac:dyDescent="0.25">
      <c r="A631" s="52" t="s">
        <v>105</v>
      </c>
      <c r="B631" s="104">
        <f t="shared" si="94"/>
        <v>0</v>
      </c>
      <c r="C631" s="104">
        <f t="shared" si="9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96"/>
        <v>0</v>
      </c>
    </row>
    <row r="632" spans="1:36" ht="15.95" hidden="1" customHeight="1" thickTop="1" thickBot="1" x14ac:dyDescent="0.25">
      <c r="A632" s="52" t="s">
        <v>112</v>
      </c>
      <c r="B632" s="104">
        <f t="shared" si="94"/>
        <v>0</v>
      </c>
      <c r="C632" s="104">
        <f t="shared" si="95"/>
        <v>0</v>
      </c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0">
        <f t="shared" si="96"/>
        <v>0</v>
      </c>
    </row>
    <row r="633" spans="1:36" ht="14.25" hidden="1" thickTop="1" thickBot="1" x14ac:dyDescent="0.25">
      <c r="A633" s="55" t="s">
        <v>19</v>
      </c>
      <c r="B633" s="66">
        <f>SUM(B595:B632)</f>
        <v>0</v>
      </c>
      <c r="C633" s="66">
        <f t="shared" ref="C633:AI633" si="97">SUM(C595:C632)</f>
        <v>0</v>
      </c>
      <c r="D633" s="66">
        <f t="shared" si="97"/>
        <v>0</v>
      </c>
      <c r="E633" s="66">
        <f t="shared" si="97"/>
        <v>0</v>
      </c>
      <c r="F633" s="66">
        <f t="shared" si="97"/>
        <v>0</v>
      </c>
      <c r="G633" s="66">
        <f t="shared" si="97"/>
        <v>0</v>
      </c>
      <c r="H633" s="66">
        <f t="shared" si="97"/>
        <v>0</v>
      </c>
      <c r="I633" s="66">
        <f t="shared" si="97"/>
        <v>0</v>
      </c>
      <c r="J633" s="66">
        <f t="shared" si="97"/>
        <v>0</v>
      </c>
      <c r="K633" s="66">
        <f t="shared" si="97"/>
        <v>0</v>
      </c>
      <c r="L633" s="66">
        <f t="shared" si="97"/>
        <v>0</v>
      </c>
      <c r="M633" s="66">
        <f t="shared" si="97"/>
        <v>0</v>
      </c>
      <c r="N633" s="66">
        <f t="shared" si="97"/>
        <v>0</v>
      </c>
      <c r="O633" s="66">
        <f t="shared" si="97"/>
        <v>0</v>
      </c>
      <c r="P633" s="66">
        <f t="shared" si="97"/>
        <v>0</v>
      </c>
      <c r="Q633" s="66">
        <f t="shared" si="97"/>
        <v>0</v>
      </c>
      <c r="R633" s="66">
        <f t="shared" si="97"/>
        <v>0</v>
      </c>
      <c r="S633" s="66">
        <f t="shared" si="97"/>
        <v>0</v>
      </c>
      <c r="T633" s="66">
        <f t="shared" si="97"/>
        <v>0</v>
      </c>
      <c r="U633" s="66">
        <f t="shared" si="97"/>
        <v>0</v>
      </c>
      <c r="V633" s="66">
        <f t="shared" si="97"/>
        <v>0</v>
      </c>
      <c r="W633" s="66">
        <f t="shared" si="97"/>
        <v>0</v>
      </c>
      <c r="X633" s="66">
        <f t="shared" si="97"/>
        <v>0</v>
      </c>
      <c r="Y633" s="66">
        <f t="shared" si="97"/>
        <v>0</v>
      </c>
      <c r="Z633" s="66">
        <f t="shared" si="97"/>
        <v>0</v>
      </c>
      <c r="AA633" s="66">
        <f t="shared" si="97"/>
        <v>0</v>
      </c>
      <c r="AB633" s="66">
        <f t="shared" si="97"/>
        <v>0</v>
      </c>
      <c r="AC633" s="66">
        <f t="shared" si="97"/>
        <v>0</v>
      </c>
      <c r="AD633" s="66">
        <f t="shared" si="97"/>
        <v>0</v>
      </c>
      <c r="AE633" s="66">
        <f t="shared" si="97"/>
        <v>0</v>
      </c>
      <c r="AF633" s="66">
        <f t="shared" si="97"/>
        <v>0</v>
      </c>
      <c r="AG633" s="66">
        <f t="shared" si="97"/>
        <v>0</v>
      </c>
      <c r="AH633" s="66">
        <f t="shared" si="97"/>
        <v>0</v>
      </c>
      <c r="AI633" s="66">
        <f t="shared" si="97"/>
        <v>0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89" t="e">
        <f>(C633/B636*100)</f>
        <v>#DIV/0!</v>
      </c>
      <c r="C635" s="189"/>
      <c r="D635" s="189" t="e">
        <f>(E633/D636*100)</f>
        <v>#DIV/0!</v>
      </c>
      <c r="E635" s="189"/>
      <c r="F635" s="36"/>
      <c r="G635" s="189" t="e">
        <f>(H633/G636*100)</f>
        <v>#DIV/0!</v>
      </c>
      <c r="H635" s="189"/>
      <c r="I635" s="36"/>
      <c r="J635" s="189" t="e">
        <f>(K633/J636*100)</f>
        <v>#DIV/0!</v>
      </c>
      <c r="K635" s="189"/>
      <c r="L635" s="36"/>
      <c r="M635" s="189" t="e">
        <f>(N633/M636*100)</f>
        <v>#DIV/0!</v>
      </c>
      <c r="N635" s="189"/>
      <c r="O635" s="36"/>
      <c r="P635" s="189" t="e">
        <f>(Q633/P636*100)</f>
        <v>#DIV/0!</v>
      </c>
      <c r="Q635" s="189"/>
      <c r="R635" s="36"/>
      <c r="S635" s="189" t="e">
        <f>(T633/S636*100)</f>
        <v>#DIV/0!</v>
      </c>
      <c r="T635" s="189"/>
      <c r="U635" s="36"/>
      <c r="V635" s="189" t="e">
        <f>(W633/V636*100)</f>
        <v>#DIV/0!</v>
      </c>
      <c r="W635" s="189"/>
      <c r="X635" s="36"/>
      <c r="Y635" s="189" t="e">
        <f>(Z633/Y636*100)</f>
        <v>#DIV/0!</v>
      </c>
      <c r="Z635" s="189"/>
      <c r="AA635" s="36"/>
      <c r="AB635" s="189" t="e">
        <f>(AC633/AB636*100)</f>
        <v>#DIV/0!</v>
      </c>
      <c r="AC635" s="189"/>
      <c r="AD635" s="36"/>
      <c r="AE635" s="189" t="e">
        <f>(AF633/AE636*100)</f>
        <v>#DIV/0!</v>
      </c>
      <c r="AF635" s="189"/>
      <c r="AG635" s="36"/>
      <c r="AH635" s="189" t="e">
        <f>(AI633/AH636*100)</f>
        <v>#DIV/0!</v>
      </c>
      <c r="AI635" s="189"/>
      <c r="AJ635" s="36"/>
    </row>
    <row r="636" spans="1:36" hidden="1" x14ac:dyDescent="0.2">
      <c r="A636" s="5" t="s">
        <v>39</v>
      </c>
      <c r="B636" s="187">
        <f>(B633+C633)</f>
        <v>0</v>
      </c>
      <c r="C636" s="188"/>
      <c r="D636" s="187">
        <f>(D633+E633)</f>
        <v>0</v>
      </c>
      <c r="E636" s="188"/>
      <c r="F636" s="37"/>
      <c r="G636" s="187">
        <f>(G633+H633)</f>
        <v>0</v>
      </c>
      <c r="H636" s="188"/>
      <c r="I636" s="37"/>
      <c r="J636" s="187">
        <f>(J633+K633)</f>
        <v>0</v>
      </c>
      <c r="K636" s="188"/>
      <c r="L636" s="37"/>
      <c r="M636" s="187">
        <f>(M633+N633)</f>
        <v>0</v>
      </c>
      <c r="N636" s="188"/>
      <c r="O636" s="37"/>
      <c r="P636" s="187">
        <f>(P633+Q633)</f>
        <v>0</v>
      </c>
      <c r="Q636" s="188"/>
      <c r="R636" s="37"/>
      <c r="S636" s="187">
        <f>(S633+T633)</f>
        <v>0</v>
      </c>
      <c r="T636" s="188"/>
      <c r="U636" s="37"/>
      <c r="V636" s="187">
        <f>(V633+W633)</f>
        <v>0</v>
      </c>
      <c r="W636" s="188"/>
      <c r="X636" s="37"/>
      <c r="Y636" s="187">
        <f>(Y633+Z633)</f>
        <v>0</v>
      </c>
      <c r="Z636" s="188"/>
      <c r="AA636" s="37"/>
      <c r="AB636" s="187">
        <f>(AB633+AC633)</f>
        <v>0</v>
      </c>
      <c r="AC636" s="188"/>
      <c r="AD636" s="37"/>
      <c r="AE636" s="187">
        <f>(AE633+AF633)</f>
        <v>0</v>
      </c>
      <c r="AF636" s="188"/>
      <c r="AG636" s="37"/>
      <c r="AH636" s="187">
        <f>(AH633+AI633)</f>
        <v>0</v>
      </c>
      <c r="AI636" s="188"/>
      <c r="AJ636" s="37"/>
    </row>
    <row r="637" spans="1:36" hidden="1" x14ac:dyDescent="0.2">
      <c r="A637" s="5" t="s">
        <v>40</v>
      </c>
      <c r="B637" s="189" t="e">
        <f>SUM(D637:AI637)</f>
        <v>#DIV/0!</v>
      </c>
      <c r="C637" s="188"/>
      <c r="D637" s="189" t="e">
        <f>(D636/B636*100)</f>
        <v>#DIV/0!</v>
      </c>
      <c r="E637" s="189"/>
      <c r="F637" s="36"/>
      <c r="G637" s="189" t="e">
        <f>(G636/B636*100)</f>
        <v>#DIV/0!</v>
      </c>
      <c r="H637" s="189"/>
      <c r="I637" s="36"/>
      <c r="J637" s="189" t="e">
        <f>(J636/B636*100)</f>
        <v>#DIV/0!</v>
      </c>
      <c r="K637" s="189"/>
      <c r="L637" s="36"/>
      <c r="M637" s="189" t="e">
        <f>(M636/B636*100)</f>
        <v>#DIV/0!</v>
      </c>
      <c r="N637" s="189"/>
      <c r="O637" s="36"/>
      <c r="P637" s="189" t="e">
        <f>(P636/B636*100)</f>
        <v>#DIV/0!</v>
      </c>
      <c r="Q637" s="189"/>
      <c r="R637" s="36"/>
      <c r="S637" s="189" t="e">
        <f>(S636/B636*100)</f>
        <v>#DIV/0!</v>
      </c>
      <c r="T637" s="189"/>
      <c r="U637" s="36"/>
      <c r="V637" s="189" t="e">
        <f>(V636/B636*100)</f>
        <v>#DIV/0!</v>
      </c>
      <c r="W637" s="189"/>
      <c r="X637" s="36"/>
      <c r="Y637" s="189" t="e">
        <f>(Y636/B636*100)</f>
        <v>#DIV/0!</v>
      </c>
      <c r="Z637" s="189"/>
      <c r="AA637" s="36"/>
      <c r="AB637" s="189" t="e">
        <f>(AB636/B636*100)</f>
        <v>#DIV/0!</v>
      </c>
      <c r="AC637" s="189"/>
      <c r="AD637" s="36"/>
      <c r="AE637" s="189" t="e">
        <f>(AE636/B636*100)</f>
        <v>#DIV/0!</v>
      </c>
      <c r="AF637" s="189"/>
      <c r="AG637" s="36"/>
      <c r="AH637" s="189" t="e">
        <f>(AH636/B636*100)</f>
        <v>#DIV/0!</v>
      </c>
      <c r="AI637" s="189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1" t="s">
        <v>42</v>
      </c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</row>
    <row r="647" spans="1:36" hidden="1" x14ac:dyDescent="0.2">
      <c r="A647" s="192" t="s">
        <v>56</v>
      </c>
      <c r="B647" s="192"/>
      <c r="C647" s="192"/>
      <c r="D647" s="192"/>
      <c r="E647" s="192"/>
      <c r="F647" s="192"/>
      <c r="G647" s="192"/>
      <c r="H647" s="192"/>
      <c r="I647" s="192"/>
      <c r="J647" s="192"/>
      <c r="K647" s="192"/>
      <c r="L647" s="192"/>
      <c r="M647" s="192"/>
      <c r="N647" s="192"/>
      <c r="O647" s="192"/>
      <c r="P647" s="192"/>
      <c r="Q647" s="192"/>
      <c r="R647" s="192"/>
      <c r="S647" s="192"/>
      <c r="T647" s="192"/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</row>
    <row r="648" spans="1:36" hidden="1" x14ac:dyDescent="0.2">
      <c r="A648" s="193" t="s">
        <v>127</v>
      </c>
      <c r="B648" s="194"/>
      <c r="C648" s="194"/>
      <c r="D648" s="194"/>
      <c r="E648" s="194"/>
      <c r="F648" s="194"/>
      <c r="G648" s="194"/>
      <c r="H648" s="194"/>
      <c r="I648" s="194"/>
      <c r="J648" s="194"/>
      <c r="K648" s="194"/>
      <c r="L648" s="194"/>
      <c r="M648" s="194"/>
      <c r="N648" s="194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  <c r="AA648" s="194"/>
      <c r="AB648" s="194"/>
      <c r="AC648" s="194"/>
      <c r="AD648" s="194"/>
      <c r="AE648" s="194"/>
      <c r="AF648" s="194"/>
      <c r="AG648" s="194"/>
      <c r="AH648" s="194"/>
      <c r="AI648" s="194"/>
    </row>
    <row r="649" spans="1:36" hidden="1" x14ac:dyDescent="0.2">
      <c r="A649" s="192" t="s">
        <v>115</v>
      </c>
      <c r="B649" s="192"/>
      <c r="C649" s="192"/>
      <c r="D649" s="192"/>
      <c r="E649" s="192"/>
      <c r="F649" s="192"/>
      <c r="G649" s="192"/>
      <c r="H649" s="192"/>
      <c r="I649" s="192"/>
      <c r="J649" s="192"/>
      <c r="K649" s="192"/>
      <c r="L649" s="192"/>
      <c r="M649" s="192"/>
      <c r="N649" s="192"/>
      <c r="O649" s="192"/>
      <c r="P649" s="192"/>
      <c r="Q649" s="192"/>
      <c r="R649" s="192"/>
      <c r="S649" s="192"/>
      <c r="T649" s="192"/>
      <c r="U649" s="192"/>
      <c r="V649" s="192"/>
      <c r="W649" s="192"/>
      <c r="X649" s="192"/>
      <c r="Y649" s="192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86" t="s">
        <v>33</v>
      </c>
      <c r="B652" s="190" t="s">
        <v>0</v>
      </c>
      <c r="C652" s="190"/>
      <c r="D652" s="190" t="s">
        <v>12</v>
      </c>
      <c r="E652" s="190"/>
      <c r="F652" s="159"/>
      <c r="G652" s="190" t="s">
        <v>13</v>
      </c>
      <c r="H652" s="190"/>
      <c r="I652" s="159"/>
      <c r="J652" s="190" t="s">
        <v>14</v>
      </c>
      <c r="K652" s="190"/>
      <c r="L652" s="159"/>
      <c r="M652" s="190" t="s">
        <v>15</v>
      </c>
      <c r="N652" s="190"/>
      <c r="O652" s="159"/>
      <c r="P652" s="190" t="s">
        <v>27</v>
      </c>
      <c r="Q652" s="190"/>
      <c r="R652" s="159"/>
      <c r="S652" s="190" t="s">
        <v>35</v>
      </c>
      <c r="T652" s="190"/>
      <c r="U652" s="159"/>
      <c r="V652" s="190" t="s">
        <v>16</v>
      </c>
      <c r="W652" s="190"/>
      <c r="X652" s="159"/>
      <c r="Y652" s="190" t="s">
        <v>68</v>
      </c>
      <c r="Z652" s="190"/>
      <c r="AA652" s="159"/>
      <c r="AB652" s="190" t="s">
        <v>34</v>
      </c>
      <c r="AC652" s="190"/>
      <c r="AD652" s="159"/>
      <c r="AE652" s="190" t="s">
        <v>17</v>
      </c>
      <c r="AF652" s="190"/>
      <c r="AG652" s="159"/>
      <c r="AH652" s="190" t="s">
        <v>18</v>
      </c>
      <c r="AI652" s="190"/>
      <c r="AJ652" s="74"/>
    </row>
    <row r="653" spans="1:36" ht="25.5" hidden="1" thickTop="1" thickBot="1" x14ac:dyDescent="0.25">
      <c r="A653" s="195"/>
      <c r="B653" s="159" t="s">
        <v>28</v>
      </c>
      <c r="C653" s="159" t="s">
        <v>25</v>
      </c>
      <c r="D653" s="159" t="s">
        <v>28</v>
      </c>
      <c r="E653" s="159" t="s">
        <v>25</v>
      </c>
      <c r="F653" s="159"/>
      <c r="G653" s="159" t="s">
        <v>28</v>
      </c>
      <c r="H653" s="159" t="s">
        <v>25</v>
      </c>
      <c r="I653" s="159"/>
      <c r="J653" s="159" t="s">
        <v>28</v>
      </c>
      <c r="K653" s="159" t="s">
        <v>25</v>
      </c>
      <c r="L653" s="159"/>
      <c r="M653" s="159" t="s">
        <v>28</v>
      </c>
      <c r="N653" s="159" t="s">
        <v>25</v>
      </c>
      <c r="O653" s="159"/>
      <c r="P653" s="159" t="s">
        <v>28</v>
      </c>
      <c r="Q653" s="159" t="s">
        <v>25</v>
      </c>
      <c r="R653" s="159"/>
      <c r="S653" s="159" t="s">
        <v>28</v>
      </c>
      <c r="T653" s="159" t="s">
        <v>25</v>
      </c>
      <c r="U653" s="159"/>
      <c r="V653" s="159" t="s">
        <v>28</v>
      </c>
      <c r="W653" s="159" t="s">
        <v>25</v>
      </c>
      <c r="X653" s="159"/>
      <c r="Y653" s="159" t="s">
        <v>28</v>
      </c>
      <c r="Z653" s="159" t="s">
        <v>25</v>
      </c>
      <c r="AA653" s="159"/>
      <c r="AB653" s="159" t="s">
        <v>28</v>
      </c>
      <c r="AC653" s="159" t="s">
        <v>25</v>
      </c>
      <c r="AD653" s="159"/>
      <c r="AE653" s="159" t="s">
        <v>28</v>
      </c>
      <c r="AF653" s="159" t="s">
        <v>25</v>
      </c>
      <c r="AG653" s="159"/>
      <c r="AH653" s="159" t="s">
        <v>28</v>
      </c>
      <c r="AI653" s="159" t="s">
        <v>25</v>
      </c>
      <c r="AJ653" s="74"/>
    </row>
    <row r="654" spans="1:36" ht="15.95" hidden="1" customHeight="1" thickTop="1" thickBot="1" x14ac:dyDescent="0.25">
      <c r="A654" s="103" t="s">
        <v>91</v>
      </c>
      <c r="B654" s="104">
        <f t="shared" ref="B654:B691" si="98">(D654+G654+J654+M654+P654+S654+V654+Y654+AB654+AE654+AH654)</f>
        <v>0</v>
      </c>
      <c r="C654" s="104">
        <f t="shared" ref="C654:C691" si="99">(E654+H654+K654+N654+Q654+T654+W654+Z654+AC654+AF654+AI654)</f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>AH654+AI654</f>
        <v>0</v>
      </c>
    </row>
    <row r="655" spans="1:36" ht="15.95" hidden="1" customHeight="1" thickTop="1" thickBot="1" x14ac:dyDescent="0.25">
      <c r="A655" s="52" t="s">
        <v>86</v>
      </c>
      <c r="B655" s="104">
        <f t="shared" si="98"/>
        <v>0</v>
      </c>
      <c r="C655" s="104">
        <f t="shared" si="9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ref="AJ655:AJ691" si="100">AH655+AI655</f>
        <v>0</v>
      </c>
    </row>
    <row r="656" spans="1:36" ht="15.95" hidden="1" customHeight="1" thickTop="1" thickBot="1" x14ac:dyDescent="0.25">
      <c r="A656" s="52" t="s">
        <v>101</v>
      </c>
      <c r="B656" s="104">
        <f t="shared" si="98"/>
        <v>0</v>
      </c>
      <c r="C656" s="104">
        <f t="shared" si="9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00"/>
        <v>0</v>
      </c>
    </row>
    <row r="657" spans="1:36" ht="15.95" hidden="1" customHeight="1" thickTop="1" thickBot="1" x14ac:dyDescent="0.25">
      <c r="A657" s="52" t="s">
        <v>97</v>
      </c>
      <c r="B657" s="104">
        <f t="shared" si="98"/>
        <v>0</v>
      </c>
      <c r="C657" s="104">
        <f t="shared" si="9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00"/>
        <v>0</v>
      </c>
    </row>
    <row r="658" spans="1:36" ht="15.95" hidden="1" customHeight="1" thickTop="1" thickBot="1" x14ac:dyDescent="0.25">
      <c r="A658" s="52" t="s">
        <v>92</v>
      </c>
      <c r="B658" s="104">
        <f t="shared" si="98"/>
        <v>0</v>
      </c>
      <c r="C658" s="104">
        <f t="shared" si="9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00"/>
        <v>0</v>
      </c>
    </row>
    <row r="659" spans="1:36" ht="15.95" hidden="1" customHeight="1" thickTop="1" thickBot="1" x14ac:dyDescent="0.25">
      <c r="A659" s="52" t="s">
        <v>89</v>
      </c>
      <c r="B659" s="104">
        <f t="shared" si="98"/>
        <v>0</v>
      </c>
      <c r="C659" s="104">
        <f t="shared" si="9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00"/>
        <v>0</v>
      </c>
    </row>
    <row r="660" spans="1:36" ht="15.95" hidden="1" customHeight="1" thickTop="1" thickBot="1" x14ac:dyDescent="0.25">
      <c r="A660" s="52" t="s">
        <v>94</v>
      </c>
      <c r="B660" s="104">
        <f t="shared" si="98"/>
        <v>0</v>
      </c>
      <c r="C660" s="104">
        <f t="shared" si="9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0">
        <f t="shared" si="100"/>
        <v>0</v>
      </c>
    </row>
    <row r="661" spans="1:36" ht="15.95" hidden="1" customHeight="1" thickTop="1" thickBot="1" x14ac:dyDescent="0.25">
      <c r="A661" s="52" t="s">
        <v>90</v>
      </c>
      <c r="B661" s="104">
        <f t="shared" si="98"/>
        <v>0</v>
      </c>
      <c r="C661" s="104">
        <f t="shared" si="9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5"/>
      <c r="AJ661" s="100">
        <f t="shared" si="100"/>
        <v>0</v>
      </c>
    </row>
    <row r="662" spans="1:36" ht="15.95" hidden="1" customHeight="1" thickTop="1" thickBot="1" x14ac:dyDescent="0.25">
      <c r="A662" s="52" t="s">
        <v>78</v>
      </c>
      <c r="B662" s="104">
        <f t="shared" si="98"/>
        <v>0</v>
      </c>
      <c r="C662" s="104">
        <f t="shared" si="9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00"/>
        <v>0</v>
      </c>
    </row>
    <row r="663" spans="1:36" ht="15.95" hidden="1" customHeight="1" thickTop="1" thickBot="1" x14ac:dyDescent="0.25">
      <c r="A663" s="52" t="s">
        <v>96</v>
      </c>
      <c r="B663" s="104">
        <f t="shared" si="98"/>
        <v>0</v>
      </c>
      <c r="C663" s="104">
        <f t="shared" si="9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00"/>
        <v>0</v>
      </c>
    </row>
    <row r="664" spans="1:36" ht="15.95" hidden="1" customHeight="1" thickTop="1" thickBot="1" x14ac:dyDescent="0.25">
      <c r="A664" s="52" t="s">
        <v>100</v>
      </c>
      <c r="B664" s="104">
        <f t="shared" si="98"/>
        <v>0</v>
      </c>
      <c r="C664" s="104">
        <f t="shared" si="9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00"/>
        <v>0</v>
      </c>
    </row>
    <row r="665" spans="1:36" ht="15.95" hidden="1" customHeight="1" thickTop="1" thickBot="1" x14ac:dyDescent="0.25">
      <c r="A665" s="52" t="s">
        <v>83</v>
      </c>
      <c r="B665" s="104">
        <f t="shared" si="98"/>
        <v>0</v>
      </c>
      <c r="C665" s="104">
        <f t="shared" si="9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00"/>
        <v>0</v>
      </c>
    </row>
    <row r="666" spans="1:36" ht="15.95" hidden="1" customHeight="1" thickTop="1" thickBot="1" x14ac:dyDescent="0.25">
      <c r="A666" s="52" t="s">
        <v>85</v>
      </c>
      <c r="B666" s="104">
        <f t="shared" si="98"/>
        <v>0</v>
      </c>
      <c r="C666" s="104">
        <f t="shared" si="9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00"/>
        <v>0</v>
      </c>
    </row>
    <row r="667" spans="1:36" ht="15.95" hidden="1" customHeight="1" thickTop="1" thickBot="1" x14ac:dyDescent="0.25">
      <c r="A667" s="52" t="s">
        <v>81</v>
      </c>
      <c r="B667" s="104">
        <f t="shared" si="98"/>
        <v>0</v>
      </c>
      <c r="C667" s="104">
        <f t="shared" si="9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00"/>
        <v>0</v>
      </c>
    </row>
    <row r="668" spans="1:36" ht="15.95" hidden="1" customHeight="1" thickTop="1" thickBot="1" x14ac:dyDescent="0.25">
      <c r="A668" s="52" t="s">
        <v>80</v>
      </c>
      <c r="B668" s="104">
        <f t="shared" si="98"/>
        <v>0</v>
      </c>
      <c r="C668" s="104">
        <f t="shared" si="9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00"/>
        <v>0</v>
      </c>
    </row>
    <row r="669" spans="1:36" ht="15.95" hidden="1" customHeight="1" thickTop="1" thickBot="1" x14ac:dyDescent="0.25">
      <c r="A669" s="52" t="s">
        <v>109</v>
      </c>
      <c r="B669" s="104">
        <f t="shared" si="98"/>
        <v>0</v>
      </c>
      <c r="C669" s="104">
        <f t="shared" si="9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00"/>
        <v>0</v>
      </c>
    </row>
    <row r="670" spans="1:36" ht="15.95" hidden="1" customHeight="1" thickTop="1" thickBot="1" x14ac:dyDescent="0.25">
      <c r="A670" s="52" t="s">
        <v>79</v>
      </c>
      <c r="B670" s="104">
        <f t="shared" si="98"/>
        <v>0</v>
      </c>
      <c r="C670" s="104">
        <f t="shared" si="9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00"/>
        <v>0</v>
      </c>
    </row>
    <row r="671" spans="1:36" ht="15.95" hidden="1" customHeight="1" thickTop="1" thickBot="1" x14ac:dyDescent="0.25">
      <c r="A671" s="52" t="s">
        <v>84</v>
      </c>
      <c r="B671" s="104">
        <f t="shared" si="98"/>
        <v>0</v>
      </c>
      <c r="C671" s="104">
        <f t="shared" si="9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00"/>
        <v>0</v>
      </c>
    </row>
    <row r="672" spans="1:36" ht="15.95" hidden="1" customHeight="1" thickTop="1" thickBot="1" x14ac:dyDescent="0.25">
      <c r="A672" s="52" t="s">
        <v>102</v>
      </c>
      <c r="B672" s="104">
        <f t="shared" si="98"/>
        <v>0</v>
      </c>
      <c r="C672" s="104">
        <f t="shared" si="9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00"/>
        <v>0</v>
      </c>
    </row>
    <row r="673" spans="1:36" ht="15.95" hidden="1" customHeight="1" thickTop="1" thickBot="1" x14ac:dyDescent="0.25">
      <c r="A673" s="52" t="s">
        <v>93</v>
      </c>
      <c r="B673" s="104">
        <f t="shared" si="98"/>
        <v>0</v>
      </c>
      <c r="C673" s="104">
        <f t="shared" si="9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00"/>
        <v>0</v>
      </c>
    </row>
    <row r="674" spans="1:36" ht="15.95" hidden="1" customHeight="1" thickTop="1" thickBot="1" x14ac:dyDescent="0.25">
      <c r="A674" s="52" t="s">
        <v>103</v>
      </c>
      <c r="B674" s="104">
        <f t="shared" si="98"/>
        <v>0</v>
      </c>
      <c r="C674" s="104">
        <f t="shared" si="9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00"/>
        <v>0</v>
      </c>
    </row>
    <row r="675" spans="1:36" ht="15.95" hidden="1" customHeight="1" thickTop="1" thickBot="1" x14ac:dyDescent="0.25">
      <c r="A675" s="51" t="s">
        <v>117</v>
      </c>
      <c r="B675" s="104">
        <f t="shared" si="98"/>
        <v>0</v>
      </c>
      <c r="C675" s="104">
        <f t="shared" si="9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00"/>
        <v>0</v>
      </c>
    </row>
    <row r="676" spans="1:36" ht="15.95" hidden="1" customHeight="1" thickTop="1" thickBot="1" x14ac:dyDescent="0.25">
      <c r="A676" s="52" t="s">
        <v>108</v>
      </c>
      <c r="B676" s="104">
        <f t="shared" si="98"/>
        <v>0</v>
      </c>
      <c r="C676" s="104">
        <f t="shared" si="9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00"/>
        <v>0</v>
      </c>
    </row>
    <row r="677" spans="1:36" ht="15.95" hidden="1" customHeight="1" thickTop="1" thickBot="1" x14ac:dyDescent="0.25">
      <c r="A677" s="52" t="s">
        <v>82</v>
      </c>
      <c r="B677" s="104">
        <f t="shared" si="98"/>
        <v>0</v>
      </c>
      <c r="C677" s="104">
        <f t="shared" si="9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00"/>
        <v>0</v>
      </c>
    </row>
    <row r="678" spans="1:36" ht="15.95" hidden="1" customHeight="1" thickTop="1" thickBot="1" x14ac:dyDescent="0.25">
      <c r="A678" s="52" t="s">
        <v>106</v>
      </c>
      <c r="B678" s="104">
        <f t="shared" si="98"/>
        <v>0</v>
      </c>
      <c r="C678" s="104">
        <f t="shared" si="9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00"/>
        <v>0</v>
      </c>
    </row>
    <row r="679" spans="1:36" ht="15.95" hidden="1" customHeight="1" thickTop="1" thickBot="1" x14ac:dyDescent="0.25">
      <c r="A679" s="52" t="s">
        <v>116</v>
      </c>
      <c r="B679" s="104">
        <f t="shared" si="98"/>
        <v>0</v>
      </c>
      <c r="C679" s="104">
        <f t="shared" si="9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00"/>
        <v>0</v>
      </c>
    </row>
    <row r="680" spans="1:36" ht="15.95" hidden="1" customHeight="1" thickTop="1" thickBot="1" x14ac:dyDescent="0.25">
      <c r="A680" s="52" t="s">
        <v>118</v>
      </c>
      <c r="B680" s="104">
        <f t="shared" si="98"/>
        <v>0</v>
      </c>
      <c r="C680" s="104">
        <f t="shared" si="9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00"/>
        <v>0</v>
      </c>
    </row>
    <row r="681" spans="1:36" ht="15.95" hidden="1" customHeight="1" thickTop="1" thickBot="1" x14ac:dyDescent="0.25">
      <c r="A681" s="52" t="s">
        <v>121</v>
      </c>
      <c r="B681" s="104">
        <f t="shared" si="98"/>
        <v>0</v>
      </c>
      <c r="C681" s="104">
        <f t="shared" si="9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00"/>
        <v>0</v>
      </c>
    </row>
    <row r="682" spans="1:36" ht="15.95" hidden="1" customHeight="1" thickTop="1" thickBot="1" x14ac:dyDescent="0.25">
      <c r="A682" s="52" t="s">
        <v>99</v>
      </c>
      <c r="B682" s="104">
        <f t="shared" si="98"/>
        <v>0</v>
      </c>
      <c r="C682" s="104">
        <f t="shared" si="99"/>
        <v>0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0">
        <f t="shared" si="100"/>
        <v>0</v>
      </c>
    </row>
    <row r="683" spans="1:36" s="45" customFormat="1" ht="15.95" hidden="1" customHeight="1" thickTop="1" thickBot="1" x14ac:dyDescent="0.25">
      <c r="A683" s="52" t="s">
        <v>104</v>
      </c>
      <c r="B683" s="106">
        <f t="shared" si="98"/>
        <v>0</v>
      </c>
      <c r="C683" s="106">
        <f t="shared" si="99"/>
        <v>0</v>
      </c>
      <c r="D683" s="107"/>
      <c r="E683" s="107"/>
      <c r="F683" s="103"/>
      <c r="G683" s="107"/>
      <c r="H683" s="107"/>
      <c r="I683" s="103"/>
      <c r="J683" s="107"/>
      <c r="K683" s="107"/>
      <c r="L683" s="103"/>
      <c r="M683" s="107"/>
      <c r="N683" s="107"/>
      <c r="O683" s="103"/>
      <c r="P683" s="107"/>
      <c r="Q683" s="107"/>
      <c r="R683" s="103"/>
      <c r="S683" s="107"/>
      <c r="T683" s="107"/>
      <c r="U683" s="103"/>
      <c r="V683" s="107"/>
      <c r="W683" s="107"/>
      <c r="X683" s="103"/>
      <c r="Y683" s="107"/>
      <c r="Z683" s="107"/>
      <c r="AA683" s="103"/>
      <c r="AB683" s="107"/>
      <c r="AC683" s="107"/>
      <c r="AD683" s="103"/>
      <c r="AE683" s="107"/>
      <c r="AF683" s="107"/>
      <c r="AG683" s="103"/>
      <c r="AH683" s="107"/>
      <c r="AI683" s="107"/>
      <c r="AJ683" s="101">
        <f t="shared" si="100"/>
        <v>0</v>
      </c>
    </row>
    <row r="684" spans="1:36" ht="15.95" hidden="1" customHeight="1" thickTop="1" thickBot="1" x14ac:dyDescent="0.25">
      <c r="A684" s="51" t="s">
        <v>111</v>
      </c>
      <c r="B684" s="104">
        <f t="shared" si="98"/>
        <v>0</v>
      </c>
      <c r="C684" s="104">
        <f t="shared" si="99"/>
        <v>0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0">
        <f t="shared" si="100"/>
        <v>0</v>
      </c>
    </row>
    <row r="685" spans="1:36" s="45" customFormat="1" ht="15.95" hidden="1" customHeight="1" thickTop="1" thickBot="1" x14ac:dyDescent="0.25">
      <c r="A685" s="52" t="s">
        <v>119</v>
      </c>
      <c r="B685" s="106">
        <f t="shared" si="98"/>
        <v>0</v>
      </c>
      <c r="C685" s="106">
        <f t="shared" si="99"/>
        <v>0</v>
      </c>
      <c r="D685" s="107"/>
      <c r="E685" s="107"/>
      <c r="F685" s="103"/>
      <c r="G685" s="107"/>
      <c r="H685" s="107"/>
      <c r="I685" s="103"/>
      <c r="J685" s="107"/>
      <c r="K685" s="107"/>
      <c r="L685" s="103"/>
      <c r="M685" s="107"/>
      <c r="N685" s="107"/>
      <c r="O685" s="103"/>
      <c r="P685" s="107"/>
      <c r="Q685" s="107"/>
      <c r="R685" s="103"/>
      <c r="S685" s="107"/>
      <c r="T685" s="107"/>
      <c r="U685" s="103"/>
      <c r="V685" s="107"/>
      <c r="W685" s="107"/>
      <c r="X685" s="103"/>
      <c r="Y685" s="107"/>
      <c r="Z685" s="107"/>
      <c r="AA685" s="103"/>
      <c r="AB685" s="107"/>
      <c r="AC685" s="107"/>
      <c r="AD685" s="103"/>
      <c r="AE685" s="107"/>
      <c r="AF685" s="107"/>
      <c r="AG685" s="103"/>
      <c r="AH685" s="107"/>
      <c r="AI685" s="107"/>
      <c r="AJ685" s="101">
        <f t="shared" si="100"/>
        <v>0</v>
      </c>
    </row>
    <row r="686" spans="1:36" ht="15.95" hidden="1" customHeight="1" thickTop="1" thickBot="1" x14ac:dyDescent="0.25">
      <c r="A686" s="52" t="s">
        <v>120</v>
      </c>
      <c r="B686" s="104">
        <f t="shared" si="98"/>
        <v>0</v>
      </c>
      <c r="C686" s="104">
        <f t="shared" si="9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00"/>
        <v>0</v>
      </c>
    </row>
    <row r="687" spans="1:36" ht="15.95" hidden="1" customHeight="1" thickTop="1" thickBot="1" x14ac:dyDescent="0.25">
      <c r="A687" s="52" t="s">
        <v>122</v>
      </c>
      <c r="B687" s="104">
        <f t="shared" si="98"/>
        <v>0</v>
      </c>
      <c r="C687" s="104">
        <f t="shared" si="99"/>
        <v>0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0">
        <f t="shared" si="100"/>
        <v>0</v>
      </c>
    </row>
    <row r="688" spans="1:36" s="45" customFormat="1" ht="15.95" hidden="1" customHeight="1" thickTop="1" thickBot="1" x14ac:dyDescent="0.25">
      <c r="A688" s="52" t="s">
        <v>88</v>
      </c>
      <c r="B688" s="106">
        <f t="shared" si="98"/>
        <v>0</v>
      </c>
      <c r="C688" s="106">
        <f t="shared" si="9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00"/>
        <v>0</v>
      </c>
    </row>
    <row r="689" spans="1:36" s="45" customFormat="1" ht="15.95" hidden="1" customHeight="1" thickTop="1" thickBot="1" x14ac:dyDescent="0.25">
      <c r="A689" s="52" t="s">
        <v>107</v>
      </c>
      <c r="B689" s="106">
        <f t="shared" si="98"/>
        <v>0</v>
      </c>
      <c r="C689" s="106">
        <f t="shared" si="99"/>
        <v>0</v>
      </c>
      <c r="D689" s="107"/>
      <c r="E689" s="107"/>
      <c r="F689" s="103"/>
      <c r="G689" s="107"/>
      <c r="H689" s="107"/>
      <c r="I689" s="103"/>
      <c r="J689" s="107"/>
      <c r="K689" s="107"/>
      <c r="L689" s="103"/>
      <c r="M689" s="107"/>
      <c r="N689" s="107"/>
      <c r="O689" s="103"/>
      <c r="P689" s="107"/>
      <c r="Q689" s="107"/>
      <c r="R689" s="103"/>
      <c r="S689" s="107"/>
      <c r="T689" s="107"/>
      <c r="U689" s="103"/>
      <c r="V689" s="107"/>
      <c r="W689" s="107"/>
      <c r="X689" s="103"/>
      <c r="Y689" s="107"/>
      <c r="Z689" s="107"/>
      <c r="AA689" s="103"/>
      <c r="AB689" s="107"/>
      <c r="AC689" s="107"/>
      <c r="AD689" s="103"/>
      <c r="AE689" s="107"/>
      <c r="AF689" s="107"/>
      <c r="AG689" s="103"/>
      <c r="AH689" s="107"/>
      <c r="AI689" s="107"/>
      <c r="AJ689" s="101">
        <f t="shared" si="100"/>
        <v>0</v>
      </c>
    </row>
    <row r="690" spans="1:36" ht="15.95" hidden="1" customHeight="1" thickTop="1" thickBot="1" x14ac:dyDescent="0.25">
      <c r="A690" s="52" t="s">
        <v>105</v>
      </c>
      <c r="B690" s="104">
        <f t="shared" si="98"/>
        <v>0</v>
      </c>
      <c r="C690" s="104">
        <f t="shared" si="9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00"/>
        <v>0</v>
      </c>
    </row>
    <row r="691" spans="1:36" ht="15.95" hidden="1" customHeight="1" thickTop="1" thickBot="1" x14ac:dyDescent="0.25">
      <c r="A691" s="52" t="s">
        <v>112</v>
      </c>
      <c r="B691" s="104">
        <f t="shared" si="98"/>
        <v>0</v>
      </c>
      <c r="C691" s="104">
        <f t="shared" si="99"/>
        <v>0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0">
        <f t="shared" si="100"/>
        <v>0</v>
      </c>
    </row>
    <row r="692" spans="1:36" ht="14.25" hidden="1" thickTop="1" thickBot="1" x14ac:dyDescent="0.25">
      <c r="A692" s="55" t="s">
        <v>19</v>
      </c>
      <c r="B692" s="66">
        <f>SUM(B654:B691)</f>
        <v>0</v>
      </c>
      <c r="C692" s="66">
        <f t="shared" ref="C692:AI692" si="101">SUM(C654:C691)</f>
        <v>0</v>
      </c>
      <c r="D692" s="66">
        <f t="shared" si="101"/>
        <v>0</v>
      </c>
      <c r="E692" s="66">
        <f t="shared" si="101"/>
        <v>0</v>
      </c>
      <c r="F692" s="66">
        <f t="shared" si="101"/>
        <v>0</v>
      </c>
      <c r="G692" s="66">
        <f t="shared" si="101"/>
        <v>0</v>
      </c>
      <c r="H692" s="66">
        <f t="shared" si="101"/>
        <v>0</v>
      </c>
      <c r="I692" s="66">
        <f t="shared" si="101"/>
        <v>0</v>
      </c>
      <c r="J692" s="66">
        <f t="shared" si="101"/>
        <v>0</v>
      </c>
      <c r="K692" s="66">
        <f t="shared" si="101"/>
        <v>0</v>
      </c>
      <c r="L692" s="66">
        <f t="shared" si="101"/>
        <v>0</v>
      </c>
      <c r="M692" s="66">
        <f t="shared" si="101"/>
        <v>0</v>
      </c>
      <c r="N692" s="66">
        <f t="shared" si="101"/>
        <v>0</v>
      </c>
      <c r="O692" s="66">
        <f t="shared" si="101"/>
        <v>0</v>
      </c>
      <c r="P692" s="66">
        <f t="shared" si="101"/>
        <v>0</v>
      </c>
      <c r="Q692" s="66">
        <f t="shared" si="101"/>
        <v>0</v>
      </c>
      <c r="R692" s="66">
        <f t="shared" si="101"/>
        <v>0</v>
      </c>
      <c r="S692" s="66">
        <f t="shared" si="101"/>
        <v>0</v>
      </c>
      <c r="T692" s="66">
        <f t="shared" si="101"/>
        <v>0</v>
      </c>
      <c r="U692" s="66">
        <f t="shared" si="101"/>
        <v>0</v>
      </c>
      <c r="V692" s="66">
        <f t="shared" si="101"/>
        <v>0</v>
      </c>
      <c r="W692" s="66">
        <f t="shared" si="101"/>
        <v>0</v>
      </c>
      <c r="X692" s="66">
        <f t="shared" si="101"/>
        <v>0</v>
      </c>
      <c r="Y692" s="66">
        <f t="shared" si="101"/>
        <v>0</v>
      </c>
      <c r="Z692" s="66">
        <f t="shared" si="101"/>
        <v>0</v>
      </c>
      <c r="AA692" s="66">
        <f t="shared" si="101"/>
        <v>0</v>
      </c>
      <c r="AB692" s="66">
        <f t="shared" si="101"/>
        <v>0</v>
      </c>
      <c r="AC692" s="66">
        <f t="shared" si="101"/>
        <v>0</v>
      </c>
      <c r="AD692" s="66">
        <f t="shared" si="101"/>
        <v>0</v>
      </c>
      <c r="AE692" s="66">
        <f t="shared" si="101"/>
        <v>0</v>
      </c>
      <c r="AF692" s="66">
        <f t="shared" si="101"/>
        <v>0</v>
      </c>
      <c r="AG692" s="66">
        <f t="shared" si="101"/>
        <v>0</v>
      </c>
      <c r="AH692" s="66">
        <f t="shared" si="101"/>
        <v>0</v>
      </c>
      <c r="AI692" s="66">
        <f t="shared" si="101"/>
        <v>0</v>
      </c>
      <c r="AJ692" s="102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89" t="e">
        <f>(C692/B695*100)</f>
        <v>#DIV/0!</v>
      </c>
      <c r="C694" s="189"/>
      <c r="D694" s="189" t="e">
        <f>(E692/D695*100)</f>
        <v>#DIV/0!</v>
      </c>
      <c r="E694" s="189"/>
      <c r="F694" s="36"/>
      <c r="G694" s="189" t="e">
        <f>(H692/G695*100)</f>
        <v>#DIV/0!</v>
      </c>
      <c r="H694" s="189"/>
      <c r="I694" s="36"/>
      <c r="J694" s="189" t="e">
        <f>(K692/J695*100)</f>
        <v>#DIV/0!</v>
      </c>
      <c r="K694" s="189"/>
      <c r="L694" s="36"/>
      <c r="M694" s="189" t="e">
        <f>(N692/M695*100)</f>
        <v>#DIV/0!</v>
      </c>
      <c r="N694" s="189"/>
      <c r="O694" s="36"/>
      <c r="P694" s="189" t="e">
        <f>(Q692/P695*100)</f>
        <v>#DIV/0!</v>
      </c>
      <c r="Q694" s="189"/>
      <c r="R694" s="36"/>
      <c r="S694" s="189" t="e">
        <f>(T692/S695*100)</f>
        <v>#DIV/0!</v>
      </c>
      <c r="T694" s="189"/>
      <c r="U694" s="36"/>
      <c r="V694" s="189" t="e">
        <f>(W692/V695*100)</f>
        <v>#DIV/0!</v>
      </c>
      <c r="W694" s="189"/>
      <c r="X694" s="36"/>
      <c r="Y694" s="189" t="e">
        <f>(Z692/Y695*100)</f>
        <v>#DIV/0!</v>
      </c>
      <c r="Z694" s="189"/>
      <c r="AA694" s="36"/>
      <c r="AB694" s="189" t="e">
        <f>(AC692/AB695*100)</f>
        <v>#DIV/0!</v>
      </c>
      <c r="AC694" s="189"/>
      <c r="AD694" s="36"/>
      <c r="AE694" s="189" t="e">
        <f>(AF692/AE695*100)</f>
        <v>#DIV/0!</v>
      </c>
      <c r="AF694" s="189"/>
      <c r="AG694" s="36"/>
      <c r="AH694" s="189" t="e">
        <f>(AI692/AH695*100)</f>
        <v>#DIV/0!</v>
      </c>
      <c r="AI694" s="189"/>
      <c r="AJ694" s="36"/>
    </row>
    <row r="695" spans="1:36" hidden="1" x14ac:dyDescent="0.2">
      <c r="A695" s="5" t="s">
        <v>39</v>
      </c>
      <c r="B695" s="187">
        <f>(B692+C692)</f>
        <v>0</v>
      </c>
      <c r="C695" s="188"/>
      <c r="D695" s="187">
        <f>(D692+E692)</f>
        <v>0</v>
      </c>
      <c r="E695" s="188"/>
      <c r="F695" s="37"/>
      <c r="G695" s="187">
        <f>(G692+H692)</f>
        <v>0</v>
      </c>
      <c r="H695" s="188"/>
      <c r="I695" s="37"/>
      <c r="J695" s="187">
        <f>(J692+K692)</f>
        <v>0</v>
      </c>
      <c r="K695" s="188"/>
      <c r="L695" s="37"/>
      <c r="M695" s="187">
        <f>(M692+N692)</f>
        <v>0</v>
      </c>
      <c r="N695" s="188"/>
      <c r="O695" s="37"/>
      <c r="P695" s="187">
        <f>(P692+Q692)</f>
        <v>0</v>
      </c>
      <c r="Q695" s="188"/>
      <c r="R695" s="37"/>
      <c r="S695" s="187">
        <f>(S692+T692)</f>
        <v>0</v>
      </c>
      <c r="T695" s="188"/>
      <c r="U695" s="37"/>
      <c r="V695" s="187">
        <f>(V692+W692)</f>
        <v>0</v>
      </c>
      <c r="W695" s="188"/>
      <c r="X695" s="37"/>
      <c r="Y695" s="187">
        <f>(Y692+Z692)</f>
        <v>0</v>
      </c>
      <c r="Z695" s="188"/>
      <c r="AA695" s="37"/>
      <c r="AB695" s="187">
        <f>(AB692+AC692)</f>
        <v>0</v>
      </c>
      <c r="AC695" s="188"/>
      <c r="AD695" s="37"/>
      <c r="AE695" s="187">
        <f>(AE692+AF692)</f>
        <v>0</v>
      </c>
      <c r="AF695" s="188"/>
      <c r="AG695" s="37"/>
      <c r="AH695" s="187">
        <f>(AH692+AI692)</f>
        <v>0</v>
      </c>
      <c r="AI695" s="188"/>
      <c r="AJ695" s="37"/>
    </row>
    <row r="696" spans="1:36" hidden="1" x14ac:dyDescent="0.2">
      <c r="A696" s="5" t="s">
        <v>40</v>
      </c>
      <c r="B696" s="189" t="e">
        <f>SUM(D696:AI696)</f>
        <v>#DIV/0!</v>
      </c>
      <c r="C696" s="188"/>
      <c r="D696" s="189" t="e">
        <f>(D695/B695*100)</f>
        <v>#DIV/0!</v>
      </c>
      <c r="E696" s="189"/>
      <c r="F696" s="36"/>
      <c r="G696" s="189" t="e">
        <f>(G695/B695*100)</f>
        <v>#DIV/0!</v>
      </c>
      <c r="H696" s="189"/>
      <c r="I696" s="36"/>
      <c r="J696" s="189" t="e">
        <f>(J695/B695*100)</f>
        <v>#DIV/0!</v>
      </c>
      <c r="K696" s="189"/>
      <c r="L696" s="36"/>
      <c r="M696" s="189" t="e">
        <f>(M695/B695*100)</f>
        <v>#DIV/0!</v>
      </c>
      <c r="N696" s="189"/>
      <c r="O696" s="36"/>
      <c r="P696" s="189" t="e">
        <f>(P695/B695*100)</f>
        <v>#DIV/0!</v>
      </c>
      <c r="Q696" s="189"/>
      <c r="R696" s="36"/>
      <c r="S696" s="189" t="e">
        <f>(S695/B695*100)</f>
        <v>#DIV/0!</v>
      </c>
      <c r="T696" s="189"/>
      <c r="U696" s="36"/>
      <c r="V696" s="189" t="e">
        <f>(V695/B695*100)</f>
        <v>#DIV/0!</v>
      </c>
      <c r="W696" s="189"/>
      <c r="X696" s="36"/>
      <c r="Y696" s="189" t="e">
        <f>(Y695/B695*100)</f>
        <v>#DIV/0!</v>
      </c>
      <c r="Z696" s="189"/>
      <c r="AA696" s="36"/>
      <c r="AB696" s="189" t="e">
        <f>(AB695/B695*100)</f>
        <v>#DIV/0!</v>
      </c>
      <c r="AC696" s="189"/>
      <c r="AD696" s="36"/>
      <c r="AE696" s="189" t="e">
        <f>(AE695/B695*100)</f>
        <v>#DIV/0!</v>
      </c>
      <c r="AF696" s="189"/>
      <c r="AG696" s="36"/>
      <c r="AH696" s="189" t="e">
        <f>(AH695/B695*100)</f>
        <v>#DIV/0!</v>
      </c>
      <c r="AI696" s="189"/>
      <c r="AJ696" s="36"/>
    </row>
    <row r="697" spans="1:36" hidden="1" x14ac:dyDescent="0.2">
      <c r="A697" s="112" t="s">
        <v>98</v>
      </c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idden="1" x14ac:dyDescent="0.2">
      <c r="A704" s="112"/>
    </row>
    <row r="705" spans="1:36" ht="20.25" hidden="1" x14ac:dyDescent="0.3">
      <c r="A705" s="191" t="s">
        <v>42</v>
      </c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</row>
    <row r="706" spans="1:36" hidden="1" x14ac:dyDescent="0.2">
      <c r="A706" s="192" t="s">
        <v>56</v>
      </c>
      <c r="B706" s="192"/>
      <c r="C706" s="192"/>
      <c r="D706" s="192"/>
      <c r="E706" s="192"/>
      <c r="F706" s="192"/>
      <c r="G706" s="192"/>
      <c r="H706" s="192"/>
      <c r="I706" s="192"/>
      <c r="J706" s="192"/>
      <c r="K706" s="192"/>
      <c r="L706" s="192"/>
      <c r="M706" s="192"/>
      <c r="N706" s="192"/>
      <c r="O706" s="192"/>
      <c r="P706" s="192"/>
      <c r="Q706" s="192"/>
      <c r="R706" s="192"/>
      <c r="S706" s="192"/>
      <c r="T706" s="192"/>
      <c r="U706" s="192"/>
      <c r="V706" s="192"/>
      <c r="W706" s="192"/>
      <c r="X706" s="192"/>
      <c r="Y706" s="192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</row>
    <row r="707" spans="1:36" hidden="1" x14ac:dyDescent="0.2">
      <c r="A707" s="193" t="s">
        <v>128</v>
      </c>
      <c r="B707" s="194"/>
      <c r="C707" s="194"/>
      <c r="D707" s="194"/>
      <c r="E707" s="194"/>
      <c r="F707" s="194"/>
      <c r="G707" s="194"/>
      <c r="H707" s="194"/>
      <c r="I707" s="194"/>
      <c r="J707" s="194"/>
      <c r="K707" s="194"/>
      <c r="L707" s="194"/>
      <c r="M707" s="194"/>
      <c r="N707" s="194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  <c r="AA707" s="194"/>
      <c r="AB707" s="194"/>
      <c r="AC707" s="194"/>
      <c r="AD707" s="194"/>
      <c r="AE707" s="194"/>
      <c r="AF707" s="194"/>
      <c r="AG707" s="194"/>
      <c r="AH707" s="194"/>
      <c r="AI707" s="194"/>
    </row>
    <row r="708" spans="1:36" hidden="1" x14ac:dyDescent="0.2">
      <c r="A708" s="192" t="s">
        <v>115</v>
      </c>
      <c r="B708" s="192"/>
      <c r="C708" s="192"/>
      <c r="D708" s="192"/>
      <c r="E708" s="192"/>
      <c r="F708" s="192"/>
      <c r="G708" s="192"/>
      <c r="H708" s="192"/>
      <c r="I708" s="192"/>
      <c r="J708" s="192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86" t="s">
        <v>33</v>
      </c>
      <c r="B711" s="190" t="s">
        <v>0</v>
      </c>
      <c r="C711" s="190"/>
      <c r="D711" s="190" t="s">
        <v>12</v>
      </c>
      <c r="E711" s="190"/>
      <c r="F711" s="159"/>
      <c r="G711" s="190" t="s">
        <v>13</v>
      </c>
      <c r="H711" s="190"/>
      <c r="I711" s="159"/>
      <c r="J711" s="190" t="s">
        <v>14</v>
      </c>
      <c r="K711" s="190"/>
      <c r="L711" s="159"/>
      <c r="M711" s="190" t="s">
        <v>15</v>
      </c>
      <c r="N711" s="190"/>
      <c r="O711" s="159"/>
      <c r="P711" s="190" t="s">
        <v>27</v>
      </c>
      <c r="Q711" s="190"/>
      <c r="R711" s="159"/>
      <c r="S711" s="190" t="s">
        <v>35</v>
      </c>
      <c r="T711" s="190"/>
      <c r="U711" s="159"/>
      <c r="V711" s="190" t="s">
        <v>16</v>
      </c>
      <c r="W711" s="190"/>
      <c r="X711" s="159"/>
      <c r="Y711" s="190" t="s">
        <v>68</v>
      </c>
      <c r="Z711" s="190"/>
      <c r="AA711" s="159"/>
      <c r="AB711" s="190" t="s">
        <v>34</v>
      </c>
      <c r="AC711" s="190"/>
      <c r="AD711" s="159"/>
      <c r="AE711" s="190" t="s">
        <v>17</v>
      </c>
      <c r="AF711" s="190"/>
      <c r="AG711" s="159"/>
      <c r="AH711" s="190" t="s">
        <v>18</v>
      </c>
      <c r="AI711" s="190"/>
      <c r="AJ711" s="74"/>
    </row>
    <row r="712" spans="1:36" ht="25.5" hidden="1" thickTop="1" thickBot="1" x14ac:dyDescent="0.25">
      <c r="A712" s="195"/>
      <c r="B712" s="159" t="s">
        <v>28</v>
      </c>
      <c r="C712" s="159" t="s">
        <v>25</v>
      </c>
      <c r="D712" s="159" t="s">
        <v>28</v>
      </c>
      <c r="E712" s="159" t="s">
        <v>25</v>
      </c>
      <c r="F712" s="159"/>
      <c r="G712" s="159" t="s">
        <v>28</v>
      </c>
      <c r="H712" s="159" t="s">
        <v>25</v>
      </c>
      <c r="I712" s="159"/>
      <c r="J712" s="159" t="s">
        <v>28</v>
      </c>
      <c r="K712" s="159" t="s">
        <v>25</v>
      </c>
      <c r="L712" s="159"/>
      <c r="M712" s="159" t="s">
        <v>28</v>
      </c>
      <c r="N712" s="159" t="s">
        <v>25</v>
      </c>
      <c r="O712" s="159"/>
      <c r="P712" s="159" t="s">
        <v>28</v>
      </c>
      <c r="Q712" s="159" t="s">
        <v>25</v>
      </c>
      <c r="R712" s="159"/>
      <c r="S712" s="159" t="s">
        <v>28</v>
      </c>
      <c r="T712" s="159" t="s">
        <v>25</v>
      </c>
      <c r="U712" s="159"/>
      <c r="V712" s="159" t="s">
        <v>28</v>
      </c>
      <c r="W712" s="159" t="s">
        <v>25</v>
      </c>
      <c r="X712" s="159"/>
      <c r="Y712" s="159" t="s">
        <v>28</v>
      </c>
      <c r="Z712" s="159" t="s">
        <v>25</v>
      </c>
      <c r="AA712" s="159"/>
      <c r="AB712" s="159" t="s">
        <v>28</v>
      </c>
      <c r="AC712" s="159" t="s">
        <v>25</v>
      </c>
      <c r="AD712" s="159"/>
      <c r="AE712" s="159" t="s">
        <v>28</v>
      </c>
      <c r="AF712" s="159" t="s">
        <v>25</v>
      </c>
      <c r="AG712" s="159"/>
      <c r="AH712" s="159" t="s">
        <v>28</v>
      </c>
      <c r="AI712" s="159" t="s">
        <v>25</v>
      </c>
      <c r="AJ712" s="74"/>
    </row>
    <row r="713" spans="1:36" s="157" customFormat="1" ht="15.95" hidden="1" customHeight="1" thickTop="1" thickBot="1" x14ac:dyDescent="0.25">
      <c r="A713" s="103" t="s">
        <v>91</v>
      </c>
      <c r="B713" s="103">
        <f t="shared" ref="B713:B748" si="102">(D713+G713+J713+M713+P713+S713+V713+Y713+AB713+AE713+AH713)</f>
        <v>0</v>
      </c>
      <c r="C713" s="103">
        <f t="shared" ref="C713:C748" si="10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6">
        <f>AH713+AI713</f>
        <v>0</v>
      </c>
    </row>
    <row r="714" spans="1:36" s="45" customFormat="1" ht="15.95" hidden="1" customHeight="1" thickTop="1" thickBot="1" x14ac:dyDescent="0.25">
      <c r="A714" s="52" t="s">
        <v>86</v>
      </c>
      <c r="B714" s="106">
        <f t="shared" si="102"/>
        <v>0</v>
      </c>
      <c r="C714" s="106">
        <f t="shared" si="10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104">AH714+AI714</f>
        <v>0</v>
      </c>
    </row>
    <row r="715" spans="1:36" s="45" customFormat="1" ht="15.95" hidden="1" customHeight="1" thickTop="1" thickBot="1" x14ac:dyDescent="0.25">
      <c r="A715" s="52" t="s">
        <v>101</v>
      </c>
      <c r="B715" s="106">
        <f t="shared" si="102"/>
        <v>0</v>
      </c>
      <c r="C715" s="106">
        <f t="shared" si="10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0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102"/>
        <v>0</v>
      </c>
      <c r="C716" s="106">
        <f t="shared" si="10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0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102"/>
        <v>0</v>
      </c>
      <c r="C717" s="106">
        <f t="shared" si="10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104"/>
        <v>0</v>
      </c>
    </row>
    <row r="718" spans="1:36" ht="15.95" hidden="1" customHeight="1" thickTop="1" thickBot="1" x14ac:dyDescent="0.25">
      <c r="A718" s="52" t="s">
        <v>89</v>
      </c>
      <c r="B718" s="104">
        <f t="shared" si="102"/>
        <v>0</v>
      </c>
      <c r="C718" s="104">
        <f t="shared" si="10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10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102"/>
        <v>0</v>
      </c>
      <c r="C719" s="106">
        <f t="shared" si="10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10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102"/>
        <v>0</v>
      </c>
      <c r="C720" s="106">
        <f t="shared" si="10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4"/>
      <c r="AJ720" s="101">
        <f t="shared" si="10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102"/>
        <v>0</v>
      </c>
      <c r="C721" s="106">
        <f t="shared" si="10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0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02"/>
        <v>0</v>
      </c>
      <c r="C722" s="106">
        <f t="shared" si="10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04"/>
        <v>0</v>
      </c>
    </row>
    <row r="723" spans="1:36" s="45" customFormat="1" ht="15.95" hidden="1" customHeight="1" thickTop="1" thickBot="1" x14ac:dyDescent="0.25">
      <c r="A723" s="52" t="s">
        <v>100</v>
      </c>
      <c r="B723" s="106">
        <f t="shared" si="102"/>
        <v>0</v>
      </c>
      <c r="C723" s="106">
        <f t="shared" si="10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0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102"/>
        <v>0</v>
      </c>
      <c r="C724" s="106">
        <f t="shared" si="10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0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102"/>
        <v>0</v>
      </c>
      <c r="C725" s="106">
        <f t="shared" si="10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0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102"/>
        <v>0</v>
      </c>
      <c r="C726" s="106">
        <f t="shared" si="10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0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102"/>
        <v>0</v>
      </c>
      <c r="C727" s="106">
        <f t="shared" si="10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04"/>
        <v>0</v>
      </c>
    </row>
    <row r="728" spans="1:36" s="45" customFormat="1" ht="15.95" hidden="1" customHeight="1" thickTop="1" thickBot="1" x14ac:dyDescent="0.25">
      <c r="A728" s="52" t="s">
        <v>109</v>
      </c>
      <c r="B728" s="106">
        <f t="shared" si="102"/>
        <v>0</v>
      </c>
      <c r="C728" s="106">
        <f t="shared" si="10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104"/>
        <v>0</v>
      </c>
    </row>
    <row r="729" spans="1:36" ht="15.95" hidden="1" customHeight="1" thickTop="1" thickBot="1" x14ac:dyDescent="0.25">
      <c r="A729" s="52" t="s">
        <v>79</v>
      </c>
      <c r="B729" s="104">
        <f t="shared" si="102"/>
        <v>0</v>
      </c>
      <c r="C729" s="104">
        <f t="shared" si="10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10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102"/>
        <v>0</v>
      </c>
      <c r="C730" s="106">
        <f t="shared" si="10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04"/>
        <v>0</v>
      </c>
    </row>
    <row r="731" spans="1:36" s="45" customFormat="1" ht="15.95" hidden="1" customHeight="1" thickTop="1" thickBot="1" x14ac:dyDescent="0.25">
      <c r="A731" s="52" t="s">
        <v>102</v>
      </c>
      <c r="B731" s="106">
        <f t="shared" si="102"/>
        <v>0</v>
      </c>
      <c r="C731" s="106">
        <f t="shared" si="10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0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102"/>
        <v>0</v>
      </c>
      <c r="C732" s="106">
        <f t="shared" si="10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04"/>
        <v>0</v>
      </c>
    </row>
    <row r="733" spans="1:36" s="45" customFormat="1" ht="15.95" hidden="1" customHeight="1" thickTop="1" thickBot="1" x14ac:dyDescent="0.25">
      <c r="A733" s="52" t="s">
        <v>103</v>
      </c>
      <c r="B733" s="106">
        <f t="shared" si="102"/>
        <v>0</v>
      </c>
      <c r="C733" s="106">
        <f t="shared" si="10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04"/>
        <v>0</v>
      </c>
    </row>
    <row r="734" spans="1:36" s="45" customFormat="1" ht="15.95" hidden="1" customHeight="1" thickTop="1" thickBot="1" x14ac:dyDescent="0.25">
      <c r="A734" s="51" t="s">
        <v>117</v>
      </c>
      <c r="B734" s="106">
        <f t="shared" si="102"/>
        <v>0</v>
      </c>
      <c r="C734" s="106">
        <f t="shared" si="10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04"/>
        <v>0</v>
      </c>
    </row>
    <row r="735" spans="1:36" s="45" customFormat="1" ht="15.95" hidden="1" customHeight="1" thickTop="1" thickBot="1" x14ac:dyDescent="0.25">
      <c r="A735" s="52" t="s">
        <v>108</v>
      </c>
      <c r="B735" s="106">
        <f t="shared" si="102"/>
        <v>0</v>
      </c>
      <c r="C735" s="106">
        <f t="shared" si="10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0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102"/>
        <v>0</v>
      </c>
      <c r="C736" s="106">
        <f t="shared" si="10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5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04"/>
        <v>0</v>
      </c>
    </row>
    <row r="737" spans="1:36" s="45" customFormat="1" ht="15.95" hidden="1" customHeight="1" thickTop="1" thickBot="1" x14ac:dyDescent="0.25">
      <c r="A737" s="52" t="s">
        <v>106</v>
      </c>
      <c r="B737" s="106">
        <f t="shared" si="102"/>
        <v>0</v>
      </c>
      <c r="C737" s="106">
        <f t="shared" si="10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0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102"/>
        <v>0</v>
      </c>
      <c r="C738" s="106">
        <f t="shared" si="10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04"/>
        <v>0</v>
      </c>
    </row>
    <row r="739" spans="1:36" s="45" customFormat="1" ht="15.95" hidden="1" customHeight="1" thickTop="1" thickBot="1" x14ac:dyDescent="0.25">
      <c r="A739" s="52" t="s">
        <v>118</v>
      </c>
      <c r="B739" s="106">
        <f t="shared" si="102"/>
        <v>0</v>
      </c>
      <c r="C739" s="106">
        <f t="shared" si="10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04"/>
        <v>0</v>
      </c>
    </row>
    <row r="740" spans="1:36" s="45" customFormat="1" ht="15.95" hidden="1" customHeight="1" thickTop="1" thickBot="1" x14ac:dyDescent="0.25">
      <c r="A740" s="52" t="s">
        <v>121</v>
      </c>
      <c r="B740" s="106">
        <f t="shared" si="102"/>
        <v>0</v>
      </c>
      <c r="C740" s="106">
        <f t="shared" si="10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04"/>
        <v>0</v>
      </c>
    </row>
    <row r="741" spans="1:36" s="45" customFormat="1" ht="15.95" hidden="1" customHeight="1" thickTop="1" thickBot="1" x14ac:dyDescent="0.25">
      <c r="A741" s="52" t="s">
        <v>99</v>
      </c>
      <c r="B741" s="106">
        <f t="shared" si="102"/>
        <v>0</v>
      </c>
      <c r="C741" s="106">
        <f t="shared" si="10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04"/>
        <v>0</v>
      </c>
    </row>
    <row r="742" spans="1:36" s="45" customFormat="1" ht="15.95" hidden="1" customHeight="1" thickTop="1" thickBot="1" x14ac:dyDescent="0.25">
      <c r="A742" s="52" t="s">
        <v>104</v>
      </c>
      <c r="B742" s="106">
        <f t="shared" si="102"/>
        <v>0</v>
      </c>
      <c r="C742" s="106">
        <f t="shared" si="10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04"/>
        <v>0</v>
      </c>
    </row>
    <row r="743" spans="1:36" s="45" customFormat="1" ht="15.95" hidden="1" customHeight="1" thickTop="1" thickBot="1" x14ac:dyDescent="0.25">
      <c r="A743" s="51" t="s">
        <v>111</v>
      </c>
      <c r="B743" s="106">
        <f t="shared" si="102"/>
        <v>0</v>
      </c>
      <c r="C743" s="106">
        <f t="shared" si="10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04"/>
        <v>0</v>
      </c>
    </row>
    <row r="744" spans="1:36" s="45" customFormat="1" ht="15.95" hidden="1" customHeight="1" thickTop="1" thickBot="1" x14ac:dyDescent="0.25">
      <c r="A744" s="52" t="s">
        <v>119</v>
      </c>
      <c r="B744" s="106">
        <f t="shared" si="102"/>
        <v>0</v>
      </c>
      <c r="C744" s="106">
        <f t="shared" si="10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0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102"/>
        <v>0</v>
      </c>
      <c r="C745" s="106">
        <f t="shared" si="10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04"/>
        <v>0</v>
      </c>
    </row>
    <row r="746" spans="1:36" s="45" customFormat="1" ht="15.95" hidden="1" customHeight="1" thickTop="1" thickBot="1" x14ac:dyDescent="0.25">
      <c r="A746" s="52" t="s">
        <v>122</v>
      </c>
      <c r="B746" s="106">
        <f t="shared" si="102"/>
        <v>0</v>
      </c>
      <c r="C746" s="106">
        <f t="shared" si="10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0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102"/>
        <v>0</v>
      </c>
      <c r="C747" s="106">
        <f t="shared" si="10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04"/>
        <v>0</v>
      </c>
    </row>
    <row r="748" spans="1:36" s="45" customFormat="1" ht="15.95" hidden="1" customHeight="1" thickTop="1" thickBot="1" x14ac:dyDescent="0.25">
      <c r="A748" s="52" t="s">
        <v>107</v>
      </c>
      <c r="B748" s="106">
        <f t="shared" si="102"/>
        <v>0</v>
      </c>
      <c r="C748" s="106">
        <f t="shared" si="10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04"/>
        <v>0</v>
      </c>
    </row>
    <row r="749" spans="1:36" s="45" customFormat="1" ht="15.95" hidden="1" customHeight="1" thickTop="1" thickBot="1" x14ac:dyDescent="0.25">
      <c r="A749" s="52" t="s">
        <v>105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04"/>
        <v>0</v>
      </c>
    </row>
    <row r="750" spans="1:36" s="45" customFormat="1" ht="15.95" hidden="1" customHeight="1" thickTop="1" thickBot="1" x14ac:dyDescent="0.25">
      <c r="A750" s="52" t="s">
        <v>112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104"/>
        <v>0</v>
      </c>
    </row>
    <row r="751" spans="1:36" ht="14.25" hidden="1" thickTop="1" thickBot="1" x14ac:dyDescent="0.25">
      <c r="A751" s="150" t="s">
        <v>19</v>
      </c>
      <c r="B751" s="151">
        <f>SUM(B713:B750)</f>
        <v>0</v>
      </c>
      <c r="C751" s="151">
        <f>SUM(C713:C750)</f>
        <v>0</v>
      </c>
      <c r="D751" s="151">
        <f>SUM(D713:D750)</f>
        <v>0</v>
      </c>
      <c r="E751" s="151">
        <f t="shared" ref="E751:AI751" si="105">SUM(E713:E750)</f>
        <v>0</v>
      </c>
      <c r="F751" s="151">
        <f t="shared" si="105"/>
        <v>0</v>
      </c>
      <c r="G751" s="151">
        <f t="shared" si="105"/>
        <v>0</v>
      </c>
      <c r="H751" s="151">
        <f t="shared" si="105"/>
        <v>0</v>
      </c>
      <c r="I751" s="151">
        <f t="shared" si="105"/>
        <v>0</v>
      </c>
      <c r="J751" s="151">
        <f t="shared" si="105"/>
        <v>0</v>
      </c>
      <c r="K751" s="151">
        <f t="shared" si="105"/>
        <v>0</v>
      </c>
      <c r="L751" s="151">
        <f t="shared" si="105"/>
        <v>0</v>
      </c>
      <c r="M751" s="151">
        <f t="shared" si="105"/>
        <v>0</v>
      </c>
      <c r="N751" s="151">
        <f t="shared" si="105"/>
        <v>0</v>
      </c>
      <c r="O751" s="151">
        <f t="shared" si="105"/>
        <v>0</v>
      </c>
      <c r="P751" s="151">
        <f t="shared" si="105"/>
        <v>0</v>
      </c>
      <c r="Q751" s="151">
        <f t="shared" si="105"/>
        <v>0</v>
      </c>
      <c r="R751" s="151">
        <f t="shared" si="105"/>
        <v>0</v>
      </c>
      <c r="S751" s="151">
        <f t="shared" si="105"/>
        <v>0</v>
      </c>
      <c r="T751" s="151">
        <f t="shared" si="105"/>
        <v>0</v>
      </c>
      <c r="U751" s="151">
        <f t="shared" si="105"/>
        <v>0</v>
      </c>
      <c r="V751" s="151">
        <f t="shared" si="105"/>
        <v>0</v>
      </c>
      <c r="W751" s="151">
        <f t="shared" si="105"/>
        <v>0</v>
      </c>
      <c r="X751" s="151">
        <f t="shared" si="105"/>
        <v>0</v>
      </c>
      <c r="Y751" s="151">
        <f t="shared" si="105"/>
        <v>0</v>
      </c>
      <c r="Z751" s="151">
        <f t="shared" si="105"/>
        <v>0</v>
      </c>
      <c r="AA751" s="151">
        <f t="shared" si="105"/>
        <v>0</v>
      </c>
      <c r="AB751" s="151">
        <f t="shared" si="105"/>
        <v>0</v>
      </c>
      <c r="AC751" s="151">
        <f t="shared" si="105"/>
        <v>0</v>
      </c>
      <c r="AD751" s="151">
        <f t="shared" si="105"/>
        <v>0</v>
      </c>
      <c r="AE751" s="151">
        <f t="shared" si="105"/>
        <v>0</v>
      </c>
      <c r="AF751" s="151">
        <f t="shared" si="105"/>
        <v>0</v>
      </c>
      <c r="AG751" s="151">
        <f t="shared" si="105"/>
        <v>0</v>
      </c>
      <c r="AH751" s="151">
        <f t="shared" si="105"/>
        <v>0</v>
      </c>
      <c r="AI751" s="151">
        <f t="shared" si="105"/>
        <v>0</v>
      </c>
      <c r="AJ751" s="149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89" t="e">
        <f>(C751/B754*100)</f>
        <v>#DIV/0!</v>
      </c>
      <c r="C753" s="189"/>
      <c r="D753" s="189" t="e">
        <f>(E751/D754*100)</f>
        <v>#DIV/0!</v>
      </c>
      <c r="E753" s="189"/>
      <c r="F753" s="36"/>
      <c r="G753" s="189" t="e">
        <f>(H751/G754*100)</f>
        <v>#DIV/0!</v>
      </c>
      <c r="H753" s="189"/>
      <c r="I753" s="36"/>
      <c r="J753" s="189" t="e">
        <f>(K751/J754*100)</f>
        <v>#DIV/0!</v>
      </c>
      <c r="K753" s="189"/>
      <c r="L753" s="36"/>
      <c r="M753" s="189" t="e">
        <f>(N751/M754*100)</f>
        <v>#DIV/0!</v>
      </c>
      <c r="N753" s="189"/>
      <c r="O753" s="36"/>
      <c r="P753" s="189" t="e">
        <f>(Q751/P754*100)</f>
        <v>#DIV/0!</v>
      </c>
      <c r="Q753" s="189"/>
      <c r="R753" s="36"/>
      <c r="S753" s="189" t="e">
        <f>(T751/S754*100)</f>
        <v>#DIV/0!</v>
      </c>
      <c r="T753" s="189"/>
      <c r="U753" s="36"/>
      <c r="V753" s="189" t="e">
        <f>(W751/V754*100)</f>
        <v>#DIV/0!</v>
      </c>
      <c r="W753" s="189"/>
      <c r="X753" s="36"/>
      <c r="Y753" s="189" t="e">
        <f>(Z751/Y754*100)</f>
        <v>#DIV/0!</v>
      </c>
      <c r="Z753" s="189"/>
      <c r="AA753" s="36"/>
      <c r="AB753" s="189" t="e">
        <f>(AC751/AB754*100)</f>
        <v>#DIV/0!</v>
      </c>
      <c r="AC753" s="189"/>
      <c r="AD753" s="36"/>
      <c r="AE753" s="189" t="e">
        <f>(AF751/AE754*100)</f>
        <v>#DIV/0!</v>
      </c>
      <c r="AF753" s="189"/>
      <c r="AG753" s="36"/>
      <c r="AH753" s="189" t="e">
        <f>(AI751/AH754*100)</f>
        <v>#DIV/0!</v>
      </c>
      <c r="AI753" s="189"/>
      <c r="AJ753" s="36"/>
    </row>
    <row r="754" spans="1:36" hidden="1" x14ac:dyDescent="0.2">
      <c r="A754" s="5" t="s">
        <v>39</v>
      </c>
      <c r="B754" s="187">
        <f>(B751+C751)</f>
        <v>0</v>
      </c>
      <c r="C754" s="188"/>
      <c r="D754" s="187">
        <f>(D751+E751)</f>
        <v>0</v>
      </c>
      <c r="E754" s="188"/>
      <c r="F754" s="37"/>
      <c r="G754" s="187">
        <f>(G751+H751)</f>
        <v>0</v>
      </c>
      <c r="H754" s="188"/>
      <c r="I754" s="37"/>
      <c r="J754" s="187">
        <f>(J751+K751)</f>
        <v>0</v>
      </c>
      <c r="K754" s="188"/>
      <c r="L754" s="37"/>
      <c r="M754" s="187">
        <f>(M751+N751)</f>
        <v>0</v>
      </c>
      <c r="N754" s="188"/>
      <c r="O754" s="37"/>
      <c r="P754" s="187">
        <f>(P751+Q751)</f>
        <v>0</v>
      </c>
      <c r="Q754" s="188"/>
      <c r="R754" s="37"/>
      <c r="S754" s="187">
        <f>(S751+T751)</f>
        <v>0</v>
      </c>
      <c r="T754" s="188"/>
      <c r="U754" s="37"/>
      <c r="V754" s="187">
        <f>(V751+W751)</f>
        <v>0</v>
      </c>
      <c r="W754" s="188"/>
      <c r="X754" s="37"/>
      <c r="Y754" s="187">
        <f>(Y751+Z751)</f>
        <v>0</v>
      </c>
      <c r="Z754" s="188"/>
      <c r="AA754" s="37"/>
      <c r="AB754" s="187">
        <f>(AB751+AC751)</f>
        <v>0</v>
      </c>
      <c r="AC754" s="188"/>
      <c r="AD754" s="37"/>
      <c r="AE754" s="187">
        <f>(AE751+AF751)</f>
        <v>0</v>
      </c>
      <c r="AF754" s="188"/>
      <c r="AG754" s="37"/>
      <c r="AH754" s="187">
        <f>(AH751+AI751)</f>
        <v>0</v>
      </c>
      <c r="AI754" s="188"/>
      <c r="AJ754" s="37"/>
    </row>
    <row r="755" spans="1:36" hidden="1" x14ac:dyDescent="0.2">
      <c r="A755" s="5" t="s">
        <v>40</v>
      </c>
      <c r="B755" s="189" t="e">
        <f>SUM(D755:AI755)</f>
        <v>#DIV/0!</v>
      </c>
      <c r="C755" s="188"/>
      <c r="D755" s="189" t="e">
        <f>(D754/B754*100)</f>
        <v>#DIV/0!</v>
      </c>
      <c r="E755" s="189"/>
      <c r="F755" s="36"/>
      <c r="G755" s="189" t="e">
        <f>(G754/B754*100)</f>
        <v>#DIV/0!</v>
      </c>
      <c r="H755" s="189"/>
      <c r="I755" s="36"/>
      <c r="J755" s="189" t="e">
        <f>(J754/B754*100)</f>
        <v>#DIV/0!</v>
      </c>
      <c r="K755" s="189"/>
      <c r="L755" s="36"/>
      <c r="M755" s="189" t="e">
        <f>(M754/B754*100)</f>
        <v>#DIV/0!</v>
      </c>
      <c r="N755" s="189"/>
      <c r="O755" s="36"/>
      <c r="P755" s="189" t="e">
        <f>(P754/B754*100)</f>
        <v>#DIV/0!</v>
      </c>
      <c r="Q755" s="189"/>
      <c r="R755" s="36"/>
      <c r="S755" s="189" t="e">
        <f>(S754/B754*100)</f>
        <v>#DIV/0!</v>
      </c>
      <c r="T755" s="189"/>
      <c r="U755" s="36"/>
      <c r="V755" s="189" t="e">
        <f>(V754/B754*100)</f>
        <v>#DIV/0!</v>
      </c>
      <c r="W755" s="189"/>
      <c r="X755" s="36"/>
      <c r="Y755" s="189" t="e">
        <f>(Y754/B754*100)</f>
        <v>#DIV/0!</v>
      </c>
      <c r="Z755" s="189"/>
      <c r="AA755" s="36"/>
      <c r="AB755" s="189" t="e">
        <f>(AB754/B754*100)</f>
        <v>#DIV/0!</v>
      </c>
      <c r="AC755" s="189"/>
      <c r="AD755" s="36"/>
      <c r="AE755" s="189" t="e">
        <f>(AE754/B754*100)</f>
        <v>#DIV/0!</v>
      </c>
      <c r="AF755" s="189"/>
      <c r="AG755" s="36"/>
      <c r="AH755" s="189" t="e">
        <f>(AH754/B754*100)</f>
        <v>#DIV/0!</v>
      </c>
      <c r="AI755" s="189"/>
      <c r="AJ755" s="36"/>
    </row>
    <row r="756" spans="1:36" hidden="1" x14ac:dyDescent="0.2">
      <c r="A756" s="112" t="s">
        <v>98</v>
      </c>
    </row>
    <row r="758" spans="1:36" x14ac:dyDescent="0.2">
      <c r="B758" s="41"/>
    </row>
  </sheetData>
  <mergeCells count="689"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Y345:Z345"/>
    <mergeCell ref="S344:T344"/>
    <mergeCell ref="V344:W344"/>
    <mergeCell ref="S343:T343"/>
    <mergeCell ref="V343:W343"/>
    <mergeCell ref="Y344:Z344"/>
    <mergeCell ref="Y343:Z343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S405:T405"/>
    <mergeCell ref="V405:W405"/>
    <mergeCell ref="M405:N405"/>
    <mergeCell ref="P403:Q403"/>
    <mergeCell ref="S403:T403"/>
    <mergeCell ref="P405:Q405"/>
    <mergeCell ref="V403:W403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P476:Q476"/>
    <mergeCell ref="G476:H476"/>
    <mergeCell ref="J476:K476"/>
    <mergeCell ref="B518:C518"/>
    <mergeCell ref="D518:E518"/>
    <mergeCell ref="G518:H518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B578:C578"/>
    <mergeCell ref="D578:E578"/>
    <mergeCell ref="G578:H578"/>
    <mergeCell ref="J578:K578"/>
    <mergeCell ref="M578:N578"/>
    <mergeCell ref="V577:W577"/>
    <mergeCell ref="S578:T578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M593:N593"/>
    <mergeCell ref="AE593:AF593"/>
    <mergeCell ref="P635:Q635"/>
    <mergeCell ref="S635:T635"/>
    <mergeCell ref="P593:Q593"/>
    <mergeCell ref="S593:T593"/>
    <mergeCell ref="V593:W593"/>
    <mergeCell ref="B636:C636"/>
    <mergeCell ref="D636:E636"/>
    <mergeCell ref="G636:H636"/>
    <mergeCell ref="J636:K636"/>
    <mergeCell ref="M636:N636"/>
    <mergeCell ref="AB636:AC636"/>
    <mergeCell ref="AH636:AI636"/>
    <mergeCell ref="D635:E635"/>
    <mergeCell ref="G635:H635"/>
    <mergeCell ref="J635:K635"/>
    <mergeCell ref="M635:N635"/>
    <mergeCell ref="AH635:AI635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J694:K694"/>
    <mergeCell ref="M694:N694"/>
    <mergeCell ref="B695:C695"/>
    <mergeCell ref="J695:K695"/>
    <mergeCell ref="D695:E695"/>
    <mergeCell ref="G695:H695"/>
    <mergeCell ref="M695:N695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P711:Q711"/>
    <mergeCell ref="AH711:AI711"/>
    <mergeCell ref="V711:W711"/>
    <mergeCell ref="Y711:Z711"/>
    <mergeCell ref="AB711:AC711"/>
    <mergeCell ref="AE711:AF711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D754:E754"/>
    <mergeCell ref="B755:C755"/>
    <mergeCell ref="D755:E755"/>
    <mergeCell ref="G754:H754"/>
    <mergeCell ref="G755:H755"/>
    <mergeCell ref="B754:C754"/>
  </mergeCells>
  <phoneticPr fontId="6" type="noConversion"/>
  <printOptions horizontalCentered="1"/>
  <pageMargins left="0.98425196850393704" right="0" top="1.3385826771653544" bottom="0.98425196850393704" header="0" footer="0"/>
  <pageSetup paperSize="5" scale="48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2" sqref="F2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0" t="s">
        <v>41</v>
      </c>
      <c r="B1" s="200"/>
      <c r="C1" s="200"/>
      <c r="D1" s="200"/>
      <c r="E1" s="200"/>
    </row>
    <row r="2" spans="1:5" x14ac:dyDescent="0.2">
      <c r="A2" s="183" t="s">
        <v>58</v>
      </c>
      <c r="B2" s="183"/>
      <c r="C2" s="183"/>
      <c r="D2" s="183"/>
      <c r="E2" s="183"/>
    </row>
    <row r="3" spans="1:5" x14ac:dyDescent="0.2">
      <c r="A3" s="183" t="s">
        <v>163</v>
      </c>
      <c r="B3" s="183"/>
      <c r="C3" s="183"/>
      <c r="D3" s="183"/>
      <c r="E3" s="183"/>
    </row>
    <row r="4" spans="1:5" x14ac:dyDescent="0.2">
      <c r="A4" s="183" t="s">
        <v>115</v>
      </c>
      <c r="B4" s="183"/>
      <c r="C4" s="183"/>
      <c r="D4" s="183"/>
      <c r="E4" s="183"/>
    </row>
    <row r="8" spans="1:5" ht="15.95" customHeight="1" x14ac:dyDescent="0.2">
      <c r="A8" s="196" t="s">
        <v>33</v>
      </c>
      <c r="B8" s="197" t="s">
        <v>54</v>
      </c>
      <c r="C8" s="198"/>
      <c r="D8" s="198"/>
      <c r="E8" s="199"/>
    </row>
    <row r="9" spans="1:5" ht="15.95" customHeight="1" x14ac:dyDescent="0.2">
      <c r="A9" s="196"/>
      <c r="B9" s="197">
        <v>2017</v>
      </c>
      <c r="C9" s="199"/>
      <c r="D9" s="197">
        <v>2018</v>
      </c>
      <c r="E9" s="199"/>
    </row>
    <row r="10" spans="1:5" ht="15.95" customHeight="1" x14ac:dyDescent="0.2">
      <c r="A10" s="103" t="s">
        <v>91</v>
      </c>
      <c r="B10" s="47">
        <v>1</v>
      </c>
      <c r="C10" s="82">
        <v>1775201196.2199998</v>
      </c>
      <c r="D10" s="47">
        <v>1</v>
      </c>
      <c r="E10" s="86">
        <v>2069874920.9700003</v>
      </c>
    </row>
    <row r="11" spans="1:5" ht="15.95" customHeight="1" x14ac:dyDescent="0.2">
      <c r="A11" s="52" t="s">
        <v>118</v>
      </c>
      <c r="B11" s="47">
        <v>4</v>
      </c>
      <c r="C11" s="82">
        <v>757393619.42000008</v>
      </c>
      <c r="D11" s="47">
        <v>2</v>
      </c>
      <c r="E11" s="86">
        <v>1288868380.5599999</v>
      </c>
    </row>
    <row r="12" spans="1:5" ht="15.95" customHeight="1" x14ac:dyDescent="0.2">
      <c r="A12" s="52" t="s">
        <v>158</v>
      </c>
      <c r="B12" s="47">
        <v>3</v>
      </c>
      <c r="C12" s="82">
        <v>861815789.5</v>
      </c>
      <c r="D12" s="47">
        <v>3</v>
      </c>
      <c r="E12" s="86">
        <v>1168064188.7</v>
      </c>
    </row>
    <row r="13" spans="1:5" ht="15.95" customHeight="1" x14ac:dyDescent="0.2">
      <c r="A13" s="52" t="s">
        <v>101</v>
      </c>
      <c r="B13" s="47">
        <v>2</v>
      </c>
      <c r="C13" s="82">
        <v>885919438.52999997</v>
      </c>
      <c r="D13" s="47">
        <v>4</v>
      </c>
      <c r="E13" s="86">
        <v>954728505.08999991</v>
      </c>
    </row>
    <row r="14" spans="1:5" ht="15.95" customHeight="1" x14ac:dyDescent="0.2">
      <c r="A14" s="52" t="s">
        <v>92</v>
      </c>
      <c r="B14" s="47">
        <v>6</v>
      </c>
      <c r="C14" s="82">
        <v>520325361.93000001</v>
      </c>
      <c r="D14" s="47">
        <v>5</v>
      </c>
      <c r="E14" s="86">
        <v>614607989.38</v>
      </c>
    </row>
    <row r="15" spans="1:5" ht="15.95" customHeight="1" x14ac:dyDescent="0.2">
      <c r="A15" s="52" t="s">
        <v>97</v>
      </c>
      <c r="B15" s="47">
        <v>5</v>
      </c>
      <c r="C15" s="82">
        <v>676407935.13999999</v>
      </c>
      <c r="D15" s="47">
        <v>6</v>
      </c>
      <c r="E15" s="86">
        <v>612322137.75999999</v>
      </c>
    </row>
    <row r="16" spans="1:5" ht="15.95" customHeight="1" x14ac:dyDescent="0.2">
      <c r="A16" s="52" t="s">
        <v>96</v>
      </c>
      <c r="B16" s="47">
        <v>7</v>
      </c>
      <c r="C16" s="82">
        <v>240968988.41</v>
      </c>
      <c r="D16" s="47">
        <v>7</v>
      </c>
      <c r="E16" s="86">
        <v>354613556.76000005</v>
      </c>
    </row>
    <row r="17" spans="1:5" ht="15.95" customHeight="1" x14ac:dyDescent="0.2">
      <c r="A17" s="52" t="s">
        <v>90</v>
      </c>
      <c r="B17" s="47">
        <v>9</v>
      </c>
      <c r="C17" s="82">
        <v>211877052.90999997</v>
      </c>
      <c r="D17" s="47">
        <v>8</v>
      </c>
      <c r="E17" s="86">
        <v>235719188.24000001</v>
      </c>
    </row>
    <row r="18" spans="1:5" ht="15.95" customHeight="1" x14ac:dyDescent="0.2">
      <c r="A18" s="52" t="s">
        <v>79</v>
      </c>
      <c r="B18" s="83">
        <v>8</v>
      </c>
      <c r="C18" s="84">
        <v>215188660.48000002</v>
      </c>
      <c r="D18" s="47">
        <v>9</v>
      </c>
      <c r="E18" s="86">
        <v>210127535.14000002</v>
      </c>
    </row>
    <row r="19" spans="1:5" ht="15.95" customHeight="1" x14ac:dyDescent="0.2">
      <c r="A19" s="52" t="s">
        <v>94</v>
      </c>
      <c r="B19" s="83">
        <v>10</v>
      </c>
      <c r="C19" s="84">
        <v>140204927.31999999</v>
      </c>
      <c r="D19" s="47">
        <v>10</v>
      </c>
      <c r="E19" s="86">
        <v>174309735.31</v>
      </c>
    </row>
    <row r="20" spans="1:5" x14ac:dyDescent="0.2">
      <c r="A20" s="81" t="s">
        <v>98</v>
      </c>
    </row>
    <row r="53" spans="1:5" ht="18" x14ac:dyDescent="0.25">
      <c r="A53" s="200" t="s">
        <v>41</v>
      </c>
      <c r="B53" s="200"/>
      <c r="C53" s="200"/>
      <c r="D53" s="200"/>
      <c r="E53" s="200"/>
    </row>
    <row r="54" spans="1:5" x14ac:dyDescent="0.2">
      <c r="A54" s="183" t="s">
        <v>58</v>
      </c>
      <c r="B54" s="183"/>
      <c r="C54" s="183"/>
      <c r="D54" s="183"/>
      <c r="E54" s="183"/>
    </row>
    <row r="55" spans="1:5" x14ac:dyDescent="0.2">
      <c r="A55" s="183" t="s">
        <v>164</v>
      </c>
      <c r="B55" s="183"/>
      <c r="C55" s="183"/>
      <c r="D55" s="183"/>
      <c r="E55" s="183"/>
    </row>
    <row r="56" spans="1:5" x14ac:dyDescent="0.2">
      <c r="A56" s="183" t="s">
        <v>115</v>
      </c>
      <c r="B56" s="183"/>
      <c r="C56" s="183"/>
      <c r="D56" s="183"/>
      <c r="E56" s="183"/>
    </row>
    <row r="60" spans="1:5" ht="15.95" customHeight="1" x14ac:dyDescent="0.2">
      <c r="A60" s="196" t="s">
        <v>33</v>
      </c>
      <c r="B60" s="197" t="s">
        <v>54</v>
      </c>
      <c r="C60" s="198"/>
      <c r="D60" s="198"/>
      <c r="E60" s="199"/>
    </row>
    <row r="61" spans="1:5" ht="15.95" customHeight="1" x14ac:dyDescent="0.2">
      <c r="A61" s="196"/>
      <c r="B61" s="197">
        <v>2017</v>
      </c>
      <c r="C61" s="199"/>
      <c r="D61" s="197">
        <v>2018</v>
      </c>
      <c r="E61" s="199"/>
    </row>
    <row r="62" spans="1:5" ht="15.95" customHeight="1" x14ac:dyDescent="0.2">
      <c r="A62" s="48" t="s">
        <v>91</v>
      </c>
      <c r="B62" s="47">
        <v>1</v>
      </c>
      <c r="C62" s="82">
        <v>755170026.47000003</v>
      </c>
      <c r="D62" s="47">
        <v>1</v>
      </c>
      <c r="E62" s="180">
        <v>852933145.3900001</v>
      </c>
    </row>
    <row r="63" spans="1:5" ht="15.95" customHeight="1" x14ac:dyDescent="0.2">
      <c r="A63" s="51" t="s">
        <v>158</v>
      </c>
      <c r="B63" s="47">
        <v>2</v>
      </c>
      <c r="C63" s="82">
        <v>469464646.53000009</v>
      </c>
      <c r="D63" s="47">
        <v>2</v>
      </c>
      <c r="E63" s="180">
        <v>647476588.6500001</v>
      </c>
    </row>
    <row r="64" spans="1:5" ht="15.95" customHeight="1" x14ac:dyDescent="0.2">
      <c r="A64" s="51" t="s">
        <v>118</v>
      </c>
      <c r="B64" s="47">
        <v>4</v>
      </c>
      <c r="C64" s="82">
        <v>367667246.42000002</v>
      </c>
      <c r="D64" s="47">
        <v>3</v>
      </c>
      <c r="E64" s="180">
        <v>631108634.75</v>
      </c>
    </row>
    <row r="65" spans="1:5" ht="15.95" customHeight="1" x14ac:dyDescent="0.2">
      <c r="A65" s="51" t="s">
        <v>101</v>
      </c>
      <c r="B65" s="47">
        <v>3</v>
      </c>
      <c r="C65" s="82">
        <v>465561366.5</v>
      </c>
      <c r="D65" s="47">
        <v>4</v>
      </c>
      <c r="E65" s="180">
        <v>510133248</v>
      </c>
    </row>
    <row r="66" spans="1:5" ht="15.95" customHeight="1" x14ac:dyDescent="0.2">
      <c r="A66" s="51" t="s">
        <v>97</v>
      </c>
      <c r="B66" s="47">
        <v>5</v>
      </c>
      <c r="C66" s="82">
        <v>323591005.40999997</v>
      </c>
      <c r="D66" s="47">
        <v>5</v>
      </c>
      <c r="E66" s="180">
        <v>314876638.48999995</v>
      </c>
    </row>
    <row r="67" spans="1:5" ht="15.95" customHeight="1" x14ac:dyDescent="0.2">
      <c r="A67" s="51" t="s">
        <v>92</v>
      </c>
      <c r="B67" s="47">
        <v>6</v>
      </c>
      <c r="C67" s="82">
        <v>278612679.45999998</v>
      </c>
      <c r="D67" s="47">
        <v>6</v>
      </c>
      <c r="E67" s="180">
        <v>308058993.45000005</v>
      </c>
    </row>
    <row r="68" spans="1:5" ht="15.95" customHeight="1" x14ac:dyDescent="0.2">
      <c r="A68" s="51" t="s">
        <v>96</v>
      </c>
      <c r="B68" s="47">
        <v>7</v>
      </c>
      <c r="C68" s="82">
        <v>125195930.27000001</v>
      </c>
      <c r="D68" s="47">
        <v>7</v>
      </c>
      <c r="E68" s="180">
        <v>188875935.49000001</v>
      </c>
    </row>
    <row r="69" spans="1:5" ht="15.95" customHeight="1" x14ac:dyDescent="0.2">
      <c r="A69" s="51" t="s">
        <v>90</v>
      </c>
      <c r="B69" s="47">
        <v>9</v>
      </c>
      <c r="C69" s="82">
        <v>106542415.3</v>
      </c>
      <c r="D69" s="47">
        <v>8</v>
      </c>
      <c r="E69" s="180">
        <v>116381062.97999999</v>
      </c>
    </row>
    <row r="70" spans="1:5" ht="15.95" customHeight="1" x14ac:dyDescent="0.2">
      <c r="A70" s="51" t="s">
        <v>79</v>
      </c>
      <c r="B70" s="83">
        <v>8</v>
      </c>
      <c r="C70" s="84">
        <v>112647499.71000001</v>
      </c>
      <c r="D70" s="47">
        <v>9</v>
      </c>
      <c r="E70" s="180">
        <v>105760538.43000001</v>
      </c>
    </row>
    <row r="71" spans="1:5" ht="15.95" customHeight="1" x14ac:dyDescent="0.2">
      <c r="A71" s="51" t="s">
        <v>94</v>
      </c>
      <c r="B71" s="83">
        <v>10</v>
      </c>
      <c r="C71" s="84">
        <v>65918779.789999992</v>
      </c>
      <c r="D71" s="47">
        <v>10</v>
      </c>
      <c r="E71" s="180">
        <v>80449804.219999999</v>
      </c>
    </row>
    <row r="72" spans="1:5" x14ac:dyDescent="0.2">
      <c r="A72" s="81" t="s">
        <v>98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23622047244094491" right="0.82677165354330717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3" sqref="N3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x14ac:dyDescent="0.2">
      <c r="A2" s="183" t="s">
        <v>64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x14ac:dyDescent="0.2">
      <c r="A3" s="183" t="s">
        <v>142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x14ac:dyDescent="0.2">
      <c r="A4" s="183" t="s">
        <v>115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6" spans="1:13" ht="15.75" x14ac:dyDescent="0.25">
      <c r="A6" s="196" t="s">
        <v>65</v>
      </c>
      <c r="B6" s="196" t="s">
        <v>0</v>
      </c>
      <c r="C6" s="201" t="s">
        <v>66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1:13" ht="38.25" x14ac:dyDescent="0.2">
      <c r="A7" s="196"/>
      <c r="B7" s="196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984362601.45000017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1129116556.5199997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7">
        <f>SUM(C10:M10)</f>
        <v>0</v>
      </c>
      <c r="C10" s="48">
        <f>'P.N.C. x Comp. x Ramos'!D203</f>
        <v>0</v>
      </c>
      <c r="D10" s="48">
        <f>'P.N.C. x Comp. x Ramos'!E203</f>
        <v>0</v>
      </c>
      <c r="E10" s="48">
        <f>'P.N.C. x Comp. x Ramos'!F203</f>
        <v>0</v>
      </c>
      <c r="F10" s="48">
        <f>'P.N.C. x Comp. x Ramos'!G203</f>
        <v>0</v>
      </c>
      <c r="G10" s="48">
        <f>'P.N.C. x Comp. x Ramos'!H203</f>
        <v>0</v>
      </c>
      <c r="H10" s="48">
        <f>'P.N.C. x Comp. x Ramos'!I203</f>
        <v>0</v>
      </c>
      <c r="I10" s="48">
        <f>'P.N.C. x Comp. x Ramos'!J203</f>
        <v>0</v>
      </c>
      <c r="J10" s="48">
        <f>'P.N.C. x Comp. x Ramos'!K203</f>
        <v>0</v>
      </c>
      <c r="K10" s="48">
        <f>'P.N.C. x Comp. x Ramos'!L203</f>
        <v>0</v>
      </c>
      <c r="L10" s="48">
        <f>'P.N.C. x Comp. x Ramos'!M203</f>
        <v>0</v>
      </c>
      <c r="M10" s="48">
        <f>'P.N.C. x Comp. x Ramos'!N203</f>
        <v>0</v>
      </c>
    </row>
    <row r="11" spans="1:13" x14ac:dyDescent="0.2">
      <c r="A11" s="62" t="s">
        <v>69</v>
      </c>
      <c r="B11" s="87">
        <f>SUM(B8:B10)</f>
        <v>8639507469.460001</v>
      </c>
      <c r="C11" s="87">
        <f>SUM(C8:C10)</f>
        <v>42607675.5</v>
      </c>
      <c r="D11" s="87">
        <f t="shared" ref="D11:M11" si="0">SUM(D8:D10)</f>
        <v>1361021608.04</v>
      </c>
      <c r="E11" s="87">
        <f t="shared" si="0"/>
        <v>1978306039.3800001</v>
      </c>
      <c r="F11" s="87">
        <f t="shared" si="0"/>
        <v>89001816.86999999</v>
      </c>
      <c r="G11" s="87">
        <f t="shared" si="0"/>
        <v>1995846472.5100002</v>
      </c>
      <c r="H11" s="87">
        <f t="shared" si="0"/>
        <v>150402823.17999998</v>
      </c>
      <c r="I11" s="87">
        <f t="shared" si="0"/>
        <v>79094789.169999987</v>
      </c>
      <c r="J11" s="87">
        <f t="shared" si="0"/>
        <v>2339331354.3599997</v>
      </c>
      <c r="K11" s="87">
        <f t="shared" si="0"/>
        <v>63054779.490000002</v>
      </c>
      <c r="L11" s="87">
        <f t="shared" si="0"/>
        <v>141903697.37</v>
      </c>
      <c r="M11" s="87">
        <f t="shared" si="0"/>
        <v>398936413.58999997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">
      <c r="A14" s="62" t="s">
        <v>4</v>
      </c>
      <c r="B14" s="87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0</v>
      </c>
      <c r="C16" s="87">
        <f t="shared" si="1"/>
        <v>0</v>
      </c>
      <c r="D16" s="87">
        <f t="shared" si="1"/>
        <v>0</v>
      </c>
      <c r="E16" s="87">
        <f t="shared" si="1"/>
        <v>0</v>
      </c>
      <c r="F16" s="87">
        <f t="shared" si="1"/>
        <v>0</v>
      </c>
      <c r="G16" s="87">
        <f t="shared" si="1"/>
        <v>0</v>
      </c>
      <c r="H16" s="87">
        <f t="shared" si="1"/>
        <v>0</v>
      </c>
      <c r="I16" s="87">
        <f t="shared" si="1"/>
        <v>0</v>
      </c>
      <c r="J16" s="87">
        <f t="shared" si="1"/>
        <v>0</v>
      </c>
      <c r="K16" s="87">
        <f t="shared" si="1"/>
        <v>0</v>
      </c>
      <c r="L16" s="87">
        <f t="shared" si="1"/>
        <v>0</v>
      </c>
      <c r="M16" s="87">
        <f t="shared" si="1"/>
        <v>0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8639507469.460001</v>
      </c>
      <c r="C28" s="56">
        <f t="shared" ref="C28:M28" si="4">C11+C16+C21+C26</f>
        <v>42607675.5</v>
      </c>
      <c r="D28" s="56">
        <f t="shared" si="4"/>
        <v>1361021608.04</v>
      </c>
      <c r="E28" s="56">
        <f t="shared" si="4"/>
        <v>1978306039.3800001</v>
      </c>
      <c r="F28" s="56">
        <f t="shared" si="4"/>
        <v>89001816.86999999</v>
      </c>
      <c r="G28" s="56">
        <f t="shared" si="4"/>
        <v>1995846472.5100002</v>
      </c>
      <c r="H28" s="56">
        <f t="shared" si="4"/>
        <v>150402823.17999998</v>
      </c>
      <c r="I28" s="56">
        <f t="shared" si="4"/>
        <v>79094789.169999987</v>
      </c>
      <c r="J28" s="56">
        <f t="shared" si="4"/>
        <v>2339331354.3599997</v>
      </c>
      <c r="K28" s="56">
        <f t="shared" si="4"/>
        <v>63054779.490000002</v>
      </c>
      <c r="L28" s="56">
        <f t="shared" si="4"/>
        <v>141903697.37</v>
      </c>
      <c r="M28" s="56">
        <f t="shared" si="4"/>
        <v>398936413.58999997</v>
      </c>
    </row>
    <row r="29" spans="1:13" x14ac:dyDescent="0.2">
      <c r="A29" s="89" t="s">
        <v>55</v>
      </c>
      <c r="B29" s="90">
        <f>SUM(C29:M29)</f>
        <v>99.999999999999986</v>
      </c>
      <c r="C29" s="90">
        <f>C28/B28*100</f>
        <v>0.49317250607878838</v>
      </c>
      <c r="D29" s="90">
        <f>D28/B28*100</f>
        <v>15.753462947408837</v>
      </c>
      <c r="E29" s="90">
        <f>E28/B28*100</f>
        <v>22.898365981778021</v>
      </c>
      <c r="F29" s="90">
        <f>F28/B28*100</f>
        <v>1.0301723470303674</v>
      </c>
      <c r="G29" s="90">
        <f>G28/B28*100</f>
        <v>23.101391827776816</v>
      </c>
      <c r="H29" s="90">
        <f>H28/B28*100</f>
        <v>1.7408726563598962</v>
      </c>
      <c r="I29" s="90">
        <f>I28/B28*100</f>
        <v>0.91550113764695529</v>
      </c>
      <c r="J29" s="90">
        <f>J28/B28*100</f>
        <v>27.077137934417646</v>
      </c>
      <c r="K29" s="90">
        <f>K28/B28*100</f>
        <v>0.729842293821654</v>
      </c>
      <c r="L29" s="90">
        <f>L28/B28*100</f>
        <v>1.6424975367128132</v>
      </c>
      <c r="M29" s="90">
        <f>M28/B28*100</f>
        <v>4.617582830968197</v>
      </c>
    </row>
    <row r="30" spans="1:13" x14ac:dyDescent="0.2">
      <c r="A30" s="81" t="s">
        <v>98</v>
      </c>
    </row>
    <row r="31" spans="1:13" x14ac:dyDescent="0.2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.74803149606299213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C5" sqref="C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x14ac:dyDescent="0.2">
      <c r="A2" s="183" t="s">
        <v>87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x14ac:dyDescent="0.2">
      <c r="A3" s="183" t="s">
        <v>142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1:19" x14ac:dyDescent="0.2">
      <c r="A4" s="183" t="s">
        <v>115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19" x14ac:dyDescent="0.2">
      <c r="D5" s="91"/>
      <c r="E5" s="91"/>
      <c r="F5" s="91"/>
    </row>
    <row r="6" spans="1:19" ht="15.75" x14ac:dyDescent="0.25">
      <c r="A6" s="206" t="s">
        <v>33</v>
      </c>
      <c r="B6" s="201" t="s">
        <v>65</v>
      </c>
      <c r="C6" s="201"/>
      <c r="D6" s="201"/>
      <c r="E6" s="202" t="s">
        <v>73</v>
      </c>
      <c r="F6" s="201" t="s">
        <v>65</v>
      </c>
      <c r="G6" s="201"/>
      <c r="H6" s="201"/>
      <c r="I6" s="202" t="s">
        <v>74</v>
      </c>
      <c r="J6" s="201" t="s">
        <v>65</v>
      </c>
      <c r="K6" s="201"/>
      <c r="L6" s="201"/>
      <c r="M6" s="202" t="s">
        <v>75</v>
      </c>
      <c r="N6" s="201" t="s">
        <v>65</v>
      </c>
      <c r="O6" s="201"/>
      <c r="P6" s="201"/>
      <c r="Q6" s="202" t="s">
        <v>76</v>
      </c>
      <c r="R6" s="203" t="s">
        <v>77</v>
      </c>
      <c r="S6" s="204" t="s">
        <v>62</v>
      </c>
    </row>
    <row r="7" spans="1:19" ht="14.25" customHeight="1" x14ac:dyDescent="0.2">
      <c r="A7" s="206"/>
      <c r="B7" s="85" t="s">
        <v>23</v>
      </c>
      <c r="C7" s="85" t="s">
        <v>1</v>
      </c>
      <c r="D7" s="85" t="s">
        <v>2</v>
      </c>
      <c r="E7" s="202"/>
      <c r="F7" s="85" t="s">
        <v>3</v>
      </c>
      <c r="G7" s="85" t="s">
        <v>4</v>
      </c>
      <c r="H7" s="85" t="s">
        <v>5</v>
      </c>
      <c r="I7" s="202"/>
      <c r="J7" s="85" t="s">
        <v>6</v>
      </c>
      <c r="K7" s="85" t="s">
        <v>7</v>
      </c>
      <c r="L7" s="85" t="s">
        <v>8</v>
      </c>
      <c r="M7" s="202"/>
      <c r="N7" s="85" t="s">
        <v>9</v>
      </c>
      <c r="O7" s="85" t="s">
        <v>10</v>
      </c>
      <c r="P7" s="85" t="s">
        <v>11</v>
      </c>
      <c r="Q7" s="202"/>
      <c r="R7" s="203"/>
      <c r="S7" s="205"/>
    </row>
    <row r="8" spans="1:19" ht="14.1" customHeight="1" x14ac:dyDescent="0.2">
      <c r="A8" s="103" t="s">
        <v>91</v>
      </c>
      <c r="B8" s="49">
        <v>1216941775.5800002</v>
      </c>
      <c r="C8" s="49">
        <v>852933145.38999999</v>
      </c>
      <c r="D8" s="49">
        <v>0</v>
      </c>
      <c r="E8" s="87">
        <f t="shared" ref="E8:E45" si="0">SUM(B8:D8)</f>
        <v>2069874920.9700003</v>
      </c>
      <c r="F8" s="49">
        <v>0</v>
      </c>
      <c r="G8" s="49">
        <v>0</v>
      </c>
      <c r="H8" s="49">
        <v>0</v>
      </c>
      <c r="I8" s="87">
        <f t="shared" ref="I8:I45" si="1">SUM(F8:H8)</f>
        <v>0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2069874920.9700003</v>
      </c>
      <c r="S8" s="167">
        <f>R8/R46*100</f>
        <v>23.958251419850608</v>
      </c>
    </row>
    <row r="9" spans="1:19" ht="14.1" customHeight="1" x14ac:dyDescent="0.2">
      <c r="A9" s="52" t="s">
        <v>118</v>
      </c>
      <c r="B9" s="49">
        <v>657759745.81000006</v>
      </c>
      <c r="C9" s="49">
        <v>631108634.75</v>
      </c>
      <c r="D9" s="49">
        <v>0</v>
      </c>
      <c r="E9" s="87">
        <f t="shared" si="0"/>
        <v>1288868380.5599999</v>
      </c>
      <c r="F9" s="49">
        <v>0</v>
      </c>
      <c r="G9" s="49">
        <v>0</v>
      </c>
      <c r="H9" s="49">
        <v>0</v>
      </c>
      <c r="I9" s="87">
        <f t="shared" si="1"/>
        <v>0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1288868380.5599999</v>
      </c>
      <c r="S9" s="167">
        <f>R9/R46*100</f>
        <v>14.918308539185263</v>
      </c>
    </row>
    <row r="10" spans="1:19" ht="14.1" customHeight="1" x14ac:dyDescent="0.2">
      <c r="A10" s="52" t="s">
        <v>86</v>
      </c>
      <c r="B10" s="49">
        <v>520587600.04999995</v>
      </c>
      <c r="C10" s="49">
        <v>647476588.6500001</v>
      </c>
      <c r="D10" s="49">
        <v>0</v>
      </c>
      <c r="E10" s="87">
        <f t="shared" si="0"/>
        <v>1168064188.7</v>
      </c>
      <c r="F10" s="49">
        <v>0</v>
      </c>
      <c r="G10" s="49">
        <v>0</v>
      </c>
      <c r="H10" s="49">
        <v>0</v>
      </c>
      <c r="I10" s="87">
        <f t="shared" si="1"/>
        <v>0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1168064188.7</v>
      </c>
      <c r="S10" s="167">
        <f>R10/R46*100</f>
        <v>13.520032164206325</v>
      </c>
    </row>
    <row r="11" spans="1:19" ht="14.1" customHeight="1" x14ac:dyDescent="0.2">
      <c r="A11" s="52" t="s">
        <v>101</v>
      </c>
      <c r="B11" s="49">
        <v>444595257.08999997</v>
      </c>
      <c r="C11" s="49">
        <v>510133248</v>
      </c>
      <c r="D11" s="49">
        <v>0</v>
      </c>
      <c r="E11" s="87">
        <f t="shared" si="0"/>
        <v>954728505.08999991</v>
      </c>
      <c r="F11" s="49">
        <v>0</v>
      </c>
      <c r="G11" s="49">
        <v>0</v>
      </c>
      <c r="H11" s="49">
        <v>0</v>
      </c>
      <c r="I11" s="87">
        <f t="shared" si="1"/>
        <v>0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954728505.08999991</v>
      </c>
      <c r="S11" s="167">
        <f>R11/R46*100</f>
        <v>11.050728394701807</v>
      </c>
    </row>
    <row r="12" spans="1:19" ht="14.1" customHeight="1" x14ac:dyDescent="0.2">
      <c r="A12" s="52" t="s">
        <v>92</v>
      </c>
      <c r="B12" s="49">
        <v>306548995.92999995</v>
      </c>
      <c r="C12" s="49">
        <v>308058993.44999999</v>
      </c>
      <c r="D12" s="49">
        <v>0</v>
      </c>
      <c r="E12" s="87">
        <f t="shared" si="0"/>
        <v>614607989.37999988</v>
      </c>
      <c r="F12" s="49">
        <v>0</v>
      </c>
      <c r="G12" s="49">
        <v>0</v>
      </c>
      <c r="H12" s="49">
        <v>0</v>
      </c>
      <c r="I12" s="87">
        <f t="shared" si="1"/>
        <v>0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614607989.37999988</v>
      </c>
      <c r="S12" s="167">
        <f>R12/R46*100</f>
        <v>7.1139239308790705</v>
      </c>
    </row>
    <row r="13" spans="1:19" ht="14.1" customHeight="1" x14ac:dyDescent="0.2">
      <c r="A13" s="52" t="s">
        <v>97</v>
      </c>
      <c r="B13" s="49">
        <v>297445499.27000004</v>
      </c>
      <c r="C13" s="49">
        <v>314876638.49000001</v>
      </c>
      <c r="D13" s="49">
        <v>0</v>
      </c>
      <c r="E13" s="87">
        <f t="shared" si="0"/>
        <v>612322137.75999999</v>
      </c>
      <c r="F13" s="49">
        <v>0</v>
      </c>
      <c r="G13" s="49">
        <v>0</v>
      </c>
      <c r="H13" s="49">
        <v>0</v>
      </c>
      <c r="I13" s="87">
        <f t="shared" si="1"/>
        <v>0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612322137.75999999</v>
      </c>
      <c r="S13" s="167">
        <f>R13/R46*100</f>
        <v>7.0874658066390008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0</v>
      </c>
      <c r="E14" s="87">
        <f t="shared" si="0"/>
        <v>354613556.75999999</v>
      </c>
      <c r="F14" s="49">
        <v>0</v>
      </c>
      <c r="G14" s="49">
        <v>0</v>
      </c>
      <c r="H14" s="49">
        <v>0</v>
      </c>
      <c r="I14" s="87">
        <f t="shared" si="1"/>
        <v>0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354613556.75999999</v>
      </c>
      <c r="S14" s="167">
        <f>R14/R46*100</f>
        <v>4.1045575574016437</v>
      </c>
    </row>
    <row r="15" spans="1:19" ht="14.1" customHeight="1" x14ac:dyDescent="0.2">
      <c r="A15" s="52" t="s">
        <v>90</v>
      </c>
      <c r="B15" s="49">
        <v>119338125.26000001</v>
      </c>
      <c r="C15" s="49">
        <v>116381062.97999999</v>
      </c>
      <c r="D15" s="49">
        <v>0</v>
      </c>
      <c r="E15" s="87">
        <f t="shared" si="0"/>
        <v>235719188.24000001</v>
      </c>
      <c r="F15" s="49">
        <v>0</v>
      </c>
      <c r="G15" s="49">
        <v>0</v>
      </c>
      <c r="H15" s="49">
        <v>0</v>
      </c>
      <c r="I15" s="87">
        <f t="shared" si="1"/>
        <v>0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235719188.24000001</v>
      </c>
      <c r="S15" s="167">
        <f>R15/R46*100</f>
        <v>2.728386879382295</v>
      </c>
    </row>
    <row r="16" spans="1:19" ht="14.1" customHeight="1" x14ac:dyDescent="0.2">
      <c r="A16" s="52" t="s">
        <v>79</v>
      </c>
      <c r="B16" s="49">
        <v>104366996.70999999</v>
      </c>
      <c r="C16" s="49">
        <v>105760538.42999999</v>
      </c>
      <c r="D16" s="49">
        <v>0</v>
      </c>
      <c r="E16" s="87">
        <f t="shared" si="0"/>
        <v>210127535.13999999</v>
      </c>
      <c r="F16" s="49">
        <v>0</v>
      </c>
      <c r="G16" s="49">
        <v>0</v>
      </c>
      <c r="H16" s="49">
        <v>0</v>
      </c>
      <c r="I16" s="87">
        <f t="shared" si="1"/>
        <v>0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210127535.13999999</v>
      </c>
      <c r="S16" s="167">
        <f>R16/R46*100</f>
        <v>2.4321703046473977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0</v>
      </c>
      <c r="E17" s="87">
        <f t="shared" si="0"/>
        <v>174309735.31</v>
      </c>
      <c r="F17" s="49">
        <v>0</v>
      </c>
      <c r="G17" s="49">
        <v>0</v>
      </c>
      <c r="H17" s="49">
        <v>0</v>
      </c>
      <c r="I17" s="87">
        <f t="shared" si="1"/>
        <v>0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174309735.31</v>
      </c>
      <c r="S17" s="167">
        <f>R17/R46*100</f>
        <v>2.017588802673898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0</v>
      </c>
      <c r="E18" s="87">
        <f t="shared" si="0"/>
        <v>152641949.03</v>
      </c>
      <c r="F18" s="49">
        <v>0</v>
      </c>
      <c r="G18" s="49">
        <v>0</v>
      </c>
      <c r="H18" s="49">
        <v>0</v>
      </c>
      <c r="I18" s="87">
        <f t="shared" si="1"/>
        <v>0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152641949.03</v>
      </c>
      <c r="S18" s="167">
        <f>R18/R46*100</f>
        <v>1.7667899422458704</v>
      </c>
    </row>
    <row r="19" spans="1:19" ht="14.1" customHeight="1" x14ac:dyDescent="0.2">
      <c r="A19" s="51" t="s">
        <v>117</v>
      </c>
      <c r="B19" s="49">
        <v>56472866.689999998</v>
      </c>
      <c r="C19" s="49">
        <v>48802873.780000001</v>
      </c>
      <c r="D19" s="49">
        <v>0</v>
      </c>
      <c r="E19" s="87">
        <f t="shared" si="0"/>
        <v>105275740.47</v>
      </c>
      <c r="F19" s="49">
        <v>0</v>
      </c>
      <c r="G19" s="49">
        <v>0</v>
      </c>
      <c r="H19" s="49">
        <v>0</v>
      </c>
      <c r="I19" s="87">
        <f t="shared" si="1"/>
        <v>0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105275740.47</v>
      </c>
      <c r="S19" s="167">
        <f>R19/R46*100</f>
        <v>1.2185386822355522</v>
      </c>
    </row>
    <row r="20" spans="1:19" ht="14.1" customHeight="1" x14ac:dyDescent="0.2">
      <c r="A20" s="52" t="s">
        <v>109</v>
      </c>
      <c r="B20" s="49">
        <v>46462197.779999994</v>
      </c>
      <c r="C20" s="49">
        <v>39434875.019999996</v>
      </c>
      <c r="D20" s="49">
        <v>0</v>
      </c>
      <c r="E20" s="87">
        <f t="shared" si="0"/>
        <v>85897072.799999982</v>
      </c>
      <c r="F20" s="49">
        <v>0</v>
      </c>
      <c r="G20" s="49">
        <v>0</v>
      </c>
      <c r="H20" s="49">
        <v>0</v>
      </c>
      <c r="I20" s="87">
        <f t="shared" si="1"/>
        <v>0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85897072.799999982</v>
      </c>
      <c r="S20" s="167">
        <f>R20/R46*100</f>
        <v>0.9942357605875054</v>
      </c>
    </row>
    <row r="21" spans="1:19" ht="14.1" customHeight="1" x14ac:dyDescent="0.2">
      <c r="A21" s="52" t="s">
        <v>116</v>
      </c>
      <c r="B21" s="49">
        <v>41381143.250000007</v>
      </c>
      <c r="C21" s="49">
        <v>39639672.00999999</v>
      </c>
      <c r="D21" s="49">
        <v>0</v>
      </c>
      <c r="E21" s="87">
        <f t="shared" si="0"/>
        <v>81020815.25999999</v>
      </c>
      <c r="F21" s="49">
        <v>0</v>
      </c>
      <c r="G21" s="49">
        <v>0</v>
      </c>
      <c r="H21" s="49">
        <v>0</v>
      </c>
      <c r="I21" s="87">
        <f t="shared" si="1"/>
        <v>0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81020815.25999999</v>
      </c>
      <c r="S21" s="167">
        <f>R21/R46*100</f>
        <v>0.93779437712627012</v>
      </c>
    </row>
    <row r="22" spans="1:19" ht="14.1" customHeight="1" x14ac:dyDescent="0.2">
      <c r="A22" s="52" t="s">
        <v>103</v>
      </c>
      <c r="B22" s="49">
        <v>41447242.339999996</v>
      </c>
      <c r="C22" s="49">
        <v>31854770.449999999</v>
      </c>
      <c r="D22" s="49">
        <v>0</v>
      </c>
      <c r="E22" s="87">
        <f t="shared" si="0"/>
        <v>73302012.789999992</v>
      </c>
      <c r="F22" s="49">
        <v>0</v>
      </c>
      <c r="G22" s="49">
        <v>0</v>
      </c>
      <c r="H22" s="49">
        <v>0</v>
      </c>
      <c r="I22" s="87">
        <f t="shared" si="1"/>
        <v>0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73302012.789999992</v>
      </c>
      <c r="S22" s="167">
        <f>R22/R46*100</f>
        <v>0.84845129249690454</v>
      </c>
    </row>
    <row r="23" spans="1:19" ht="14.1" customHeight="1" x14ac:dyDescent="0.2">
      <c r="A23" s="52" t="s">
        <v>105</v>
      </c>
      <c r="B23" s="49">
        <v>32740219.310000002</v>
      </c>
      <c r="C23" s="49">
        <v>37185402.730000004</v>
      </c>
      <c r="D23" s="49">
        <v>0</v>
      </c>
      <c r="E23" s="87">
        <f t="shared" si="0"/>
        <v>69925622.040000007</v>
      </c>
      <c r="F23" s="49">
        <v>0</v>
      </c>
      <c r="G23" s="49">
        <v>0</v>
      </c>
      <c r="H23" s="49">
        <v>0</v>
      </c>
      <c r="I23" s="87">
        <f t="shared" si="1"/>
        <v>0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69925622.040000007</v>
      </c>
      <c r="S23" s="167">
        <f>R23/R46*100</f>
        <v>0.80937046801778623</v>
      </c>
    </row>
    <row r="24" spans="1:19" ht="14.1" customHeight="1" x14ac:dyDescent="0.2">
      <c r="A24" s="52" t="s">
        <v>80</v>
      </c>
      <c r="B24" s="49">
        <v>36233935.07</v>
      </c>
      <c r="C24" s="49">
        <v>23031449.759999998</v>
      </c>
      <c r="D24" s="49">
        <v>0</v>
      </c>
      <c r="E24" s="87">
        <f t="shared" si="0"/>
        <v>59265384.829999998</v>
      </c>
      <c r="F24" s="49">
        <v>0</v>
      </c>
      <c r="G24" s="49">
        <v>0</v>
      </c>
      <c r="H24" s="49">
        <v>0</v>
      </c>
      <c r="I24" s="87">
        <f t="shared" si="1"/>
        <v>0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59265384.829999998</v>
      </c>
      <c r="S24" s="167">
        <f>R24/R46*100</f>
        <v>0.68598105898395956</v>
      </c>
    </row>
    <row r="25" spans="1:19" ht="14.1" customHeight="1" x14ac:dyDescent="0.2">
      <c r="A25" s="52" t="s">
        <v>81</v>
      </c>
      <c r="B25" s="49">
        <v>25790501.729999997</v>
      </c>
      <c r="C25" s="49">
        <v>28705087.23</v>
      </c>
      <c r="D25" s="49">
        <v>0</v>
      </c>
      <c r="E25" s="87">
        <f t="shared" si="0"/>
        <v>54495588.959999993</v>
      </c>
      <c r="F25" s="49">
        <v>0</v>
      </c>
      <c r="G25" s="49">
        <v>0</v>
      </c>
      <c r="H25" s="49">
        <v>0</v>
      </c>
      <c r="I25" s="87">
        <f t="shared" si="1"/>
        <v>0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54495588.959999993</v>
      </c>
      <c r="S25" s="167">
        <f>R25/R46*100</f>
        <v>0.63077194102369538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0</v>
      </c>
      <c r="E26" s="87">
        <f t="shared" si="0"/>
        <v>45025636.840000004</v>
      </c>
      <c r="F26" s="49">
        <v>0</v>
      </c>
      <c r="G26" s="49">
        <v>0</v>
      </c>
      <c r="H26" s="49">
        <v>0</v>
      </c>
      <c r="I26" s="87">
        <f t="shared" si="1"/>
        <v>0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45025636.840000004</v>
      </c>
      <c r="S26" s="167">
        <f>R26/R46*100</f>
        <v>0.52115976517367668</v>
      </c>
    </row>
    <row r="27" spans="1:19" ht="14.1" customHeight="1" x14ac:dyDescent="0.2">
      <c r="A27" s="51" t="s">
        <v>111</v>
      </c>
      <c r="B27" s="49">
        <v>23555464.079999998</v>
      </c>
      <c r="C27" s="49">
        <v>16933943.960000001</v>
      </c>
      <c r="D27" s="49">
        <v>0</v>
      </c>
      <c r="E27" s="87">
        <f t="shared" si="0"/>
        <v>40489408.039999999</v>
      </c>
      <c r="F27" s="49">
        <v>0</v>
      </c>
      <c r="G27" s="49">
        <v>0</v>
      </c>
      <c r="H27" s="49">
        <v>0</v>
      </c>
      <c r="I27" s="87">
        <f t="shared" si="1"/>
        <v>0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40489408.039999999</v>
      </c>
      <c r="S27" s="167">
        <f>R27/R46*100</f>
        <v>0.46865412389684213</v>
      </c>
    </row>
    <row r="28" spans="1:19" ht="14.1" customHeight="1" x14ac:dyDescent="0.2">
      <c r="A28" s="52" t="s">
        <v>102</v>
      </c>
      <c r="B28" s="49">
        <v>22394631.82</v>
      </c>
      <c r="C28" s="49">
        <v>17480453.77</v>
      </c>
      <c r="D28" s="49">
        <v>0</v>
      </c>
      <c r="E28" s="87">
        <f t="shared" si="0"/>
        <v>39875085.590000004</v>
      </c>
      <c r="F28" s="49">
        <v>0</v>
      </c>
      <c r="G28" s="49">
        <v>0</v>
      </c>
      <c r="H28" s="49">
        <v>0</v>
      </c>
      <c r="I28" s="87">
        <f t="shared" si="1"/>
        <v>0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39875085.590000004</v>
      </c>
      <c r="S28" s="167">
        <f>R28/R46*100</f>
        <v>0.46154350500830499</v>
      </c>
    </row>
    <row r="29" spans="1:19" ht="14.1" customHeight="1" x14ac:dyDescent="0.2">
      <c r="A29" s="52" t="s">
        <v>112</v>
      </c>
      <c r="B29" s="49">
        <v>13732660.08</v>
      </c>
      <c r="C29" s="49">
        <v>20185490.68</v>
      </c>
      <c r="D29" s="49">
        <v>0</v>
      </c>
      <c r="E29" s="87">
        <f t="shared" si="0"/>
        <v>33918150.759999998</v>
      </c>
      <c r="F29" s="49">
        <v>0</v>
      </c>
      <c r="G29" s="49">
        <v>0</v>
      </c>
      <c r="H29" s="49">
        <v>0</v>
      </c>
      <c r="I29" s="87">
        <f t="shared" si="1"/>
        <v>0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33918150.759999998</v>
      </c>
      <c r="S29" s="167">
        <f>R29/R46*100</f>
        <v>0.39259356948180291</v>
      </c>
    </row>
    <row r="30" spans="1:19" ht="14.1" customHeight="1" x14ac:dyDescent="0.2">
      <c r="A30" s="52" t="s">
        <v>121</v>
      </c>
      <c r="B30" s="49">
        <v>15567307.270000001</v>
      </c>
      <c r="C30" s="49">
        <v>8213839.0500000007</v>
      </c>
      <c r="D30" s="49">
        <v>0</v>
      </c>
      <c r="E30" s="87">
        <f t="shared" si="0"/>
        <v>23781146.32</v>
      </c>
      <c r="F30" s="49">
        <v>0</v>
      </c>
      <c r="G30" s="49">
        <v>0</v>
      </c>
      <c r="H30" s="49">
        <v>0</v>
      </c>
      <c r="I30" s="87">
        <f t="shared" si="1"/>
        <v>0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23781146.32</v>
      </c>
      <c r="S30" s="167">
        <f>R30/R46*100</f>
        <v>0.27526044052933035</v>
      </c>
    </row>
    <row r="31" spans="1:19" ht="14.1" customHeight="1" x14ac:dyDescent="0.2">
      <c r="A31" s="52" t="s">
        <v>120</v>
      </c>
      <c r="B31" s="49">
        <v>9397306.2100000009</v>
      </c>
      <c r="C31" s="49">
        <v>10914554.439999998</v>
      </c>
      <c r="D31" s="49">
        <v>0</v>
      </c>
      <c r="E31" s="87">
        <f t="shared" si="0"/>
        <v>20311860.649999999</v>
      </c>
      <c r="F31" s="49">
        <v>0</v>
      </c>
      <c r="G31" s="49">
        <v>0</v>
      </c>
      <c r="H31" s="49">
        <v>0</v>
      </c>
      <c r="I31" s="87">
        <f t="shared" si="1"/>
        <v>0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20311860.649999999</v>
      </c>
      <c r="S31" s="167">
        <f>R31/R46*100</f>
        <v>0.23510438207040013</v>
      </c>
    </row>
    <row r="32" spans="1:19" ht="14.1" customHeight="1" x14ac:dyDescent="0.2">
      <c r="A32" s="52" t="s">
        <v>100</v>
      </c>
      <c r="B32" s="49">
        <v>9317470.120000001</v>
      </c>
      <c r="C32" s="49">
        <v>10451257.58</v>
      </c>
      <c r="D32" s="49">
        <v>0</v>
      </c>
      <c r="E32" s="87">
        <f t="shared" si="0"/>
        <v>19768727.700000003</v>
      </c>
      <c r="F32" s="49">
        <v>0</v>
      </c>
      <c r="G32" s="49">
        <v>0</v>
      </c>
      <c r="H32" s="49">
        <v>0</v>
      </c>
      <c r="I32" s="87">
        <f t="shared" si="1"/>
        <v>0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19768727.700000003</v>
      </c>
      <c r="S32" s="167">
        <f>R32/R46*100</f>
        <v>0.22881776270095194</v>
      </c>
    </row>
    <row r="33" spans="1:19" ht="14.1" customHeight="1" x14ac:dyDescent="0.2">
      <c r="A33" s="52" t="s">
        <v>84</v>
      </c>
      <c r="B33" s="49">
        <v>14456592.049999999</v>
      </c>
      <c r="C33" s="49">
        <v>0</v>
      </c>
      <c r="D33" s="49">
        <v>0</v>
      </c>
      <c r="E33" s="87">
        <f t="shared" si="0"/>
        <v>14456592.049999999</v>
      </c>
      <c r="F33" s="49">
        <v>0</v>
      </c>
      <c r="G33" s="49">
        <v>0</v>
      </c>
      <c r="H33" s="49">
        <v>0</v>
      </c>
      <c r="I33" s="87">
        <f t="shared" si="1"/>
        <v>0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14456592.049999999</v>
      </c>
      <c r="S33" s="167">
        <f>R33/R46*100</f>
        <v>0.16733120610292829</v>
      </c>
    </row>
    <row r="34" spans="1:19" ht="14.1" customHeight="1" x14ac:dyDescent="0.2">
      <c r="A34" s="52" t="s">
        <v>93</v>
      </c>
      <c r="B34" s="49">
        <v>7874469.54</v>
      </c>
      <c r="C34" s="49">
        <v>4908269.55</v>
      </c>
      <c r="D34" s="49">
        <v>0</v>
      </c>
      <c r="E34" s="76">
        <f t="shared" si="0"/>
        <v>12782739.09</v>
      </c>
      <c r="F34" s="49">
        <v>0</v>
      </c>
      <c r="G34" s="49">
        <v>0</v>
      </c>
      <c r="H34" s="49">
        <v>0</v>
      </c>
      <c r="I34" s="87">
        <f t="shared" si="1"/>
        <v>0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12782739.09</v>
      </c>
      <c r="S34" s="167">
        <f>R34/R46*100</f>
        <v>0.14795680350050053</v>
      </c>
    </row>
    <row r="35" spans="1:19" ht="14.1" customHeight="1" x14ac:dyDescent="0.2">
      <c r="A35" s="52" t="s">
        <v>99</v>
      </c>
      <c r="B35" s="49">
        <v>5180721.6399999997</v>
      </c>
      <c r="C35" s="49">
        <v>6979672.0599999996</v>
      </c>
      <c r="D35" s="49">
        <v>0</v>
      </c>
      <c r="E35" s="87">
        <f t="shared" si="0"/>
        <v>12160393.699999999</v>
      </c>
      <c r="F35" s="49">
        <v>0</v>
      </c>
      <c r="G35" s="49">
        <v>0</v>
      </c>
      <c r="H35" s="49">
        <v>0</v>
      </c>
      <c r="I35" s="87">
        <f t="shared" si="1"/>
        <v>0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12160393.699999999</v>
      </c>
      <c r="S35" s="167">
        <f>R35/R46*100</f>
        <v>0.14075332121635475</v>
      </c>
    </row>
    <row r="36" spans="1:19" ht="14.1" customHeight="1" x14ac:dyDescent="0.2">
      <c r="A36" s="52" t="s">
        <v>82</v>
      </c>
      <c r="B36" s="49">
        <v>6098815.4400000004</v>
      </c>
      <c r="C36" s="49">
        <v>5224494.5599999996</v>
      </c>
      <c r="D36" s="49">
        <v>0</v>
      </c>
      <c r="E36" s="87">
        <f t="shared" si="0"/>
        <v>11323310</v>
      </c>
      <c r="F36" s="49">
        <v>0</v>
      </c>
      <c r="G36" s="49">
        <v>0</v>
      </c>
      <c r="H36" s="49">
        <v>0</v>
      </c>
      <c r="I36" s="87">
        <f t="shared" si="1"/>
        <v>0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11323310</v>
      </c>
      <c r="S36" s="167">
        <f>R36/R46*100</f>
        <v>0.1310643001354769</v>
      </c>
    </row>
    <row r="37" spans="1:19" ht="14.1" customHeight="1" x14ac:dyDescent="0.2">
      <c r="A37" s="52" t="s">
        <v>119</v>
      </c>
      <c r="B37" s="49">
        <v>30743</v>
      </c>
      <c r="C37" s="49">
        <v>523351.63000000006</v>
      </c>
      <c r="D37" s="49">
        <v>0</v>
      </c>
      <c r="E37" s="87">
        <f t="shared" si="0"/>
        <v>554094.63000000012</v>
      </c>
      <c r="F37" s="49">
        <v>0</v>
      </c>
      <c r="G37" s="49">
        <v>0</v>
      </c>
      <c r="H37" s="49">
        <v>0</v>
      </c>
      <c r="I37" s="87">
        <f t="shared" si="1"/>
        <v>0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554094.63000000012</v>
      </c>
      <c r="S37" s="168">
        <f>R37/R46*100</f>
        <v>6.4134978985628793E-3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108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107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113</v>
      </c>
      <c r="B46" s="56">
        <f t="shared" ref="B46:Q46" si="5">SUM(B8:B45)</f>
        <v>4441153860.6900015</v>
      </c>
      <c r="C46" s="56">
        <f t="shared" si="5"/>
        <v>4198353608.7699995</v>
      </c>
      <c r="D46" s="56">
        <f t="shared" si="5"/>
        <v>0</v>
      </c>
      <c r="E46" s="56">
        <f t="shared" si="5"/>
        <v>8639507469.460001</v>
      </c>
      <c r="F46" s="56">
        <f t="shared" si="5"/>
        <v>0</v>
      </c>
      <c r="G46" s="56">
        <f t="shared" si="5"/>
        <v>0</v>
      </c>
      <c r="H46" s="56">
        <f t="shared" si="5"/>
        <v>0</v>
      </c>
      <c r="I46" s="56">
        <f t="shared" si="5"/>
        <v>0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8639507469.460001</v>
      </c>
      <c r="S46" s="92">
        <f>SUM(S8:S45)</f>
        <v>100</v>
      </c>
    </row>
    <row r="47" spans="1:19" x14ac:dyDescent="0.2">
      <c r="A47" s="81" t="s">
        <v>98</v>
      </c>
    </row>
  </sheetData>
  <mergeCells count="15"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</mergeCells>
  <phoneticPr fontId="6" type="noConversion"/>
  <printOptions horizontalCentered="1"/>
  <pageMargins left="0.9055118110236221" right="0.39370078740157483" top="0.35433070866141736" bottom="0.62992125984251968" header="0" footer="0"/>
  <pageSetup paperSize="5" scale="58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2018-04-05T13:22:06Z</cp:lastPrinted>
  <dcterms:created xsi:type="dcterms:W3CDTF">2006-02-20T14:27:25Z</dcterms:created>
  <dcterms:modified xsi:type="dcterms:W3CDTF">2018-04-06T18:52:48Z</dcterms:modified>
</cp:coreProperties>
</file>