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05CBDC0E-2E8F-482C-9A47-4F36C526552B}" xr6:coauthVersionLast="36" xr6:coauthVersionMax="36" xr10:uidLastSave="{00000000-0000-0000-0000-000000000000}"/>
  <bookViews>
    <workbookView xWindow="0" yWindow="0" windowWidth="21600" windowHeight="8925" xr2:uid="{FEA3BEC7-CD07-45DB-8287-85B752D09B5E}"/>
  </bookViews>
  <sheets>
    <sheet name="Hoja1" sheetId="1" r:id="rId1"/>
  </sheets>
  <definedNames>
    <definedName name="_xlnm.Print_Area" localSheetId="0">Hoja1!$A$1:$P$102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35" i="1"/>
  <c r="N25" i="1"/>
  <c r="N15" i="1"/>
  <c r="N9" i="1"/>
  <c r="N82" i="1" l="1"/>
  <c r="M25" i="1"/>
  <c r="M51" i="1"/>
  <c r="M35" i="1"/>
  <c r="F35" i="1"/>
  <c r="M15" i="1"/>
  <c r="M9" i="1"/>
  <c r="M82" i="1" l="1"/>
  <c r="L25" i="1"/>
  <c r="L15" i="1"/>
  <c r="L9" i="1"/>
  <c r="L82" i="1" l="1"/>
  <c r="K73" i="1"/>
  <c r="K51" i="1" l="1"/>
  <c r="K15" i="1"/>
  <c r="K25" i="1"/>
  <c r="K9" i="1"/>
  <c r="K82" i="1" l="1"/>
  <c r="J51" i="1"/>
  <c r="J25" i="1"/>
  <c r="J15" i="1"/>
  <c r="P10" i="1"/>
  <c r="J9" i="1"/>
  <c r="J82" i="1" l="1"/>
  <c r="I51" i="1"/>
  <c r="I35" i="1"/>
  <c r="I25" i="1"/>
  <c r="I15" i="1"/>
  <c r="I9" i="1"/>
  <c r="I82" i="1" l="1"/>
  <c r="H51" i="1"/>
  <c r="P51" i="1" s="1"/>
  <c r="P42" i="1"/>
  <c r="P52" i="1"/>
  <c r="H25" i="1"/>
  <c r="H15" i="1"/>
  <c r="H9" i="1"/>
  <c r="H82" i="1" l="1"/>
  <c r="G25" i="1"/>
  <c r="F25" i="1"/>
  <c r="G15" i="1"/>
  <c r="F15" i="1"/>
  <c r="F9" i="1"/>
  <c r="E9" i="1"/>
  <c r="D9" i="1"/>
  <c r="G9" i="1"/>
  <c r="G82" i="1" l="1"/>
  <c r="E73" i="1"/>
  <c r="D73" i="1"/>
  <c r="C73" i="1"/>
  <c r="F73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9" i="1" l="1"/>
  <c r="F82" i="1"/>
  <c r="E82" i="1"/>
  <c r="O73" i="1"/>
  <c r="N73" i="1"/>
  <c r="M73" i="1"/>
  <c r="L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<sst xmlns="http://schemas.openxmlformats.org/spreadsheetml/2006/main" count="110" uniqueCount="110">
  <si>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</si>
  <si>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</si>
  <si>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</si>
  <si>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</si>
  <si>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</si>
  <si>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</si>
  <si>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</si>
  <si>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</si>
  <si>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</si>
  <si>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</si>
  <si>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</si>
  <si>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</si>
  <si>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</si>
  <si>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</si>
  <si>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</si>
  <si>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</si>
  <si>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</si>
  <si>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</si>
  <si>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</si>
  <si>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</si>
  <si>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</si>
  <si>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</si>
  <si>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</si>
  <si>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</si>
  <si>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</si>
  <si>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</si>
  <si>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</si>
  <si>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</si>
  <si>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</si>
  <si>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</si>
  <si>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</si>
  <si>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</si>
  <si>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</si>
  <si>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</si>
  <si>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</si>
  <si>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</si>
  <si>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</si>
  <si>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</si>
  <si>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</si>
  <si>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</si>
  <si>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</si>
  <si>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</si>
  <si>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</si>
  <si>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</si>
  <si>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</si>
  <si>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</si>
  <si>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</si>
  <si>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</si>
  <si>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</si>
  <si>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</si>
  <si>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</si>
  <si>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</si>
  <si>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</si>
  <si>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</si>
  <si>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</si>
  <si>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</si>
  <si>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</si>
  <si>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</si>
  <si>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</si>
  <si>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</si>
  <si>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</si>
  <si>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</si>
  <si>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</si>
  <si>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</si>
  <si>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</si>
  <si>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</si>
  <si>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</si>
  <si>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</si>
  <si>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</si>
  <si>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</si>
  <si>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</si>
  <si>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</si>
  <si>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</si>
  <si>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</si>
  <si>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</si>
  <si>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</si>
  <si>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</si>
  <si>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</si>
  <si>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</si>
  <si>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</si>
  <si>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</si>
  <si>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 xml:space="preserve">  DIRECTOR FINANCIERO</t>
  </si>
  <si>
    <t>____________________________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</si>
  <si>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</si>
  <si>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</si>
  <si>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</si>
  <si>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</si>
  <si>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</si>
  <si>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</si>
  <si>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</si>
  <si>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</si>
  <si>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</si>
  <si>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</si>
  <si>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</si>
  <si>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</si>
  <si>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</si>
  <si>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</si>
  <si>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</si>
  <si>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</si>
  <si>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</si>
  <si>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</si>
  <si>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</si>
  <si>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</si>
  <si>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</si>
  <si>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</si>
  <si>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</si>
  <si>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</si>
  <si>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LIC JULIO CESAR VALENTIN JIMINIAN</t>
  </si>
  <si>
    <t xml:space="preserve">JORGE LUIS CEBALLOS </t>
  </si>
  <si>
    <t xml:space="preserve">Correspondiente al mes de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</si>
</sst>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0" fontId="9" fillId="0" borderId="0" xfId="0" applyFont="1" applyAlignment="1">
      <alignment horizontal="center"/>
    </xf>
    <xf numFmtId="164" fontId="3" fillId="0" borderId="0" xfId="1" applyFont="1" applyAlignment="1">
      <alignment horizontal="right" vertical="center"/>
    </xf>
    <xf numFmtId="164" fontId="0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2" fillId="2" borderId="5" xfId="1" applyFont="1" applyFill="1" applyBorder="1" applyAlignment="1">
      <alignment horizontal="right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9525</xdr:rowOff>
    </xdr:from>
    <xdr:to>
      <xdr:col>11</xdr:col>
      <xdr:colOff>495300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6906875" y="9525"/>
          <a:ext cx="10763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533400</xdr:colOff>
      <xdr:row>0</xdr:row>
      <xdr:rowOff>0</xdr:rowOff>
    </xdr:from>
    <xdr:to>
      <xdr:col>11</xdr:col>
      <xdr:colOff>514350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30675" y="0"/>
          <a:ext cx="1171575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R100"/>
  <sheetViews>
    <sheetView tabSelected="1" topLeftCell="D1" zoomScaleNormal="100" workbookViewId="0">
      <selection activeCell="K19" sqref="K19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8" width="15.5703125" customWidth="1"/>
    <col min="9" max="9" width="16.28515625" customWidth="1"/>
    <col min="10" max="10" width="16.7109375" customWidth="1"/>
    <col min="11" max="11" width="17.85546875" customWidth="1"/>
    <col min="12" max="12" width="18.28515625" customWidth="1"/>
    <col min="13" max="13" width="18" customWidth="1"/>
    <col min="14" max="14" width="16.5703125" customWidth="1"/>
    <col min="15" max="15" width="12.42578125" hidden="1" customWidth="1"/>
    <col min="16" max="16" width="18.28515625" customWidth="1"/>
    <col min="17" max="17" width="13" bestFit="1" customWidth="1"/>
    <col min="18" max="18" width="16" customWidth="1"/>
  </cols>
  <sheetData>
    <row r="1" spans="1:18" ht="2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8" ht="15.75" x14ac:dyDescent="0.25">
      <c r="A2" s="40" t="s">
        <v>106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8" ht="15.75" x14ac:dyDescent="0.25">
      <c r="A3" s="40" t="s">
        <v>109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8" ht="15.75" x14ac:dyDescent="0.25">
      <c r="A4" s="42" t="s">
        <v>87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8" ht="15.75" x14ac:dyDescent="0.25">
      <c r="A5" s="42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8" x14ac:dyDescent="0.25">
      <c r="A6" s="51" t="s">
        <v>2</v>
      </c>
      <c r="B6" s="46" t="s">
        <v>3</v>
      </c>
      <c r="C6" s="46" t="s">
        <v>88</v>
      </c>
      <c r="D6" s="48" t="s">
        <v>89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</row>
    <row r="7" spans="1:18" x14ac:dyDescent="0.25">
      <c r="A7" s="51"/>
      <c r="B7" s="47"/>
      <c r="C7" s="47"/>
      <c r="D7" s="17" t="s">
        <v>90</v>
      </c>
      <c r="E7" s="17" t="s">
        <v>91</v>
      </c>
      <c r="F7" s="17" t="s">
        <v>92</v>
      </c>
      <c r="G7" s="17" t="s">
        <v>93</v>
      </c>
      <c r="H7" s="18" t="s">
        <v>94</v>
      </c>
      <c r="I7" s="17" t="s">
        <v>95</v>
      </c>
      <c r="J7" s="18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8" t="s">
        <v>101</v>
      </c>
      <c r="P7" s="17" t="s">
        <v>102</v>
      </c>
    </row>
    <row r="8" spans="1:18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 t="shared" ref="G9:L9" si="1">+G10+G11+G12+G13+G14</f>
        <v>33382947.93</v>
      </c>
      <c r="H9" s="32">
        <f t="shared" si="1"/>
        <v>55841717.650000006</v>
      </c>
      <c r="I9" s="19">
        <f t="shared" si="1"/>
        <v>31179148.609999999</v>
      </c>
      <c r="J9" s="19">
        <f t="shared" si="1"/>
        <v>32766835.399999999</v>
      </c>
      <c r="K9" s="19">
        <f t="shared" si="1"/>
        <v>42602251.479999997</v>
      </c>
      <c r="L9" s="19">
        <f t="shared" si="1"/>
        <v>27900725.82</v>
      </c>
      <c r="M9" s="19">
        <f>+M10+M11+M12+M13+M14</f>
        <v>32984737.259999998</v>
      </c>
      <c r="N9" s="34">
        <f>+N10+N11+N12+N13+N14</f>
        <v>59378370.460000001</v>
      </c>
      <c r="O9" s="5"/>
      <c r="P9" s="7">
        <f>+P10+P11+P12+P13+P14</f>
        <v>412937261.08999997</v>
      </c>
    </row>
    <row r="10" spans="1:18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5">
        <v>27831252.579999998</v>
      </c>
      <c r="H10" s="5">
        <v>26059834.609999999</v>
      </c>
      <c r="I10" s="21">
        <v>25944648.419999998</v>
      </c>
      <c r="J10" s="20">
        <v>27354561.969999999</v>
      </c>
      <c r="K10" s="5">
        <v>26736779.41</v>
      </c>
      <c r="L10" s="5">
        <v>23560345.760000002</v>
      </c>
      <c r="M10" s="5">
        <v>27854025.93</v>
      </c>
      <c r="N10" s="35">
        <v>54045702.469999999</v>
      </c>
      <c r="O10" s="5"/>
      <c r="P10" s="7">
        <f>+D10+E10+F10+G10+H10+J10+I10+K10+L10+M10+N10+O10</f>
        <v>320831395.28999996</v>
      </c>
      <c r="R10" s="26"/>
    </row>
    <row r="11" spans="1:18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5">
        <v>1262000</v>
      </c>
      <c r="H11" s="5">
        <v>25947532.870000001</v>
      </c>
      <c r="I11" s="27">
        <v>1262000</v>
      </c>
      <c r="J11" s="28">
        <v>1278197.52</v>
      </c>
      <c r="K11" s="5">
        <v>1310000</v>
      </c>
      <c r="L11" s="5">
        <v>823197.52</v>
      </c>
      <c r="M11" s="5">
        <v>1089500</v>
      </c>
      <c r="N11" s="35">
        <v>1286000</v>
      </c>
      <c r="O11" s="5"/>
      <c r="P11" s="7">
        <f t="shared" ref="P11:P72" si="2">+D11+E11+F11+G11+H11+J11+I11+K11+L11+M11+N11+O11</f>
        <v>37974427.910000004</v>
      </c>
      <c r="R11" s="26"/>
    </row>
    <row r="12" spans="1:18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5">
        <v>394452.02</v>
      </c>
      <c r="H12" s="20">
        <v>0</v>
      </c>
      <c r="I12" s="27">
        <v>125484.8</v>
      </c>
      <c r="J12" s="21">
        <v>260347.06</v>
      </c>
      <c r="K12" s="5">
        <v>238832</v>
      </c>
      <c r="L12" s="5">
        <v>23008.61</v>
      </c>
      <c r="M12" s="5">
        <v>26918.400000000001</v>
      </c>
      <c r="N12" s="35">
        <v>24788.63</v>
      </c>
      <c r="O12" s="5"/>
      <c r="P12" s="7">
        <f t="shared" si="2"/>
        <v>1093831.52</v>
      </c>
      <c r="R12" s="26"/>
    </row>
    <row r="13" spans="1:18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7">
        <v>0</v>
      </c>
      <c r="J13" s="21">
        <v>0</v>
      </c>
      <c r="K13" s="5">
        <v>10446598</v>
      </c>
      <c r="L13" s="5">
        <v>0</v>
      </c>
      <c r="M13" s="5">
        <v>0</v>
      </c>
      <c r="N13" s="35">
        <v>0</v>
      </c>
      <c r="O13" s="5"/>
      <c r="P13" s="7">
        <f t="shared" si="2"/>
        <v>10446598</v>
      </c>
      <c r="R13" s="26"/>
    </row>
    <row r="14" spans="1:18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5">
        <v>3895243.33</v>
      </c>
      <c r="H14" s="5">
        <v>3834350.17</v>
      </c>
      <c r="I14" s="27">
        <v>3847015.39</v>
      </c>
      <c r="J14" s="22">
        <v>3873728.85</v>
      </c>
      <c r="K14" s="5">
        <v>3870042.07</v>
      </c>
      <c r="L14" s="5">
        <v>3494173.93</v>
      </c>
      <c r="M14" s="5">
        <v>4014292.93</v>
      </c>
      <c r="N14" s="35">
        <v>4021879.36</v>
      </c>
      <c r="O14" s="5"/>
      <c r="P14" s="7">
        <f t="shared" si="2"/>
        <v>42591008.370000005</v>
      </c>
    </row>
    <row r="15" spans="1:18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 t="shared" ref="D15:N15" si="3">+D16+D17+D18+D19+D20+D21+D22+D23+D24</f>
        <v>9461151.1600000001</v>
      </c>
      <c r="E15" s="7">
        <f t="shared" si="3"/>
        <v>11489792.960000001</v>
      </c>
      <c r="F15" s="7">
        <f t="shared" si="3"/>
        <v>16293110.460000001</v>
      </c>
      <c r="G15" s="7">
        <f t="shared" si="3"/>
        <v>7144943.9900000002</v>
      </c>
      <c r="H15" s="7">
        <f t="shared" si="3"/>
        <v>9016155.6699999999</v>
      </c>
      <c r="I15" s="19">
        <f t="shared" si="3"/>
        <v>9213581.629999999</v>
      </c>
      <c r="J15" s="19">
        <f t="shared" si="3"/>
        <v>10045312.74</v>
      </c>
      <c r="K15" s="19">
        <f t="shared" si="3"/>
        <v>8367337.4700000007</v>
      </c>
      <c r="L15" s="19">
        <f t="shared" si="3"/>
        <v>24292477.920000002</v>
      </c>
      <c r="M15" s="19">
        <f t="shared" si="3"/>
        <v>-8197540.8399999999</v>
      </c>
      <c r="N15" s="34">
        <f t="shared" si="3"/>
        <v>12723871.140000001</v>
      </c>
      <c r="O15" s="5"/>
      <c r="P15" s="7">
        <v>0</v>
      </c>
    </row>
    <row r="16" spans="1:18" x14ac:dyDescent="0.25">
      <c r="A16" s="4" t="s">
        <v>12</v>
      </c>
      <c r="B16" s="5">
        <v>14827872</v>
      </c>
      <c r="C16" s="5">
        <v>0</v>
      </c>
      <c r="D16" s="20">
        <v>739009.89</v>
      </c>
      <c r="E16" s="27">
        <v>1277116.6400000001</v>
      </c>
      <c r="F16" s="20">
        <v>1237073.58</v>
      </c>
      <c r="G16" s="5">
        <v>1381173.85</v>
      </c>
      <c r="H16" s="5">
        <v>1287450.22</v>
      </c>
      <c r="I16" s="27">
        <v>1862654.23</v>
      </c>
      <c r="J16" s="20">
        <v>756227.11</v>
      </c>
      <c r="K16" s="5">
        <v>1369664.33</v>
      </c>
      <c r="L16" s="5">
        <v>1417363.96</v>
      </c>
      <c r="M16" s="5">
        <v>1559260.1</v>
      </c>
      <c r="N16" s="35">
        <v>2032604.84</v>
      </c>
      <c r="O16" s="5"/>
      <c r="P16" s="7">
        <f t="shared" si="2"/>
        <v>14919598.750000002</v>
      </c>
      <c r="R16" s="26"/>
    </row>
    <row r="17" spans="1:18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5">
        <v>51500</v>
      </c>
      <c r="H17" s="5">
        <v>1778322.12</v>
      </c>
      <c r="I17" s="5">
        <v>0</v>
      </c>
      <c r="J17" s="23">
        <v>0</v>
      </c>
      <c r="K17" s="5">
        <v>262357.65999999997</v>
      </c>
      <c r="L17" s="5">
        <v>12750</v>
      </c>
      <c r="M17" s="5">
        <v>0</v>
      </c>
      <c r="N17" s="35">
        <v>0</v>
      </c>
      <c r="O17" s="5"/>
      <c r="P17" s="7">
        <f t="shared" si="2"/>
        <v>3256985.96</v>
      </c>
    </row>
    <row r="18" spans="1:18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5">
        <v>1103606.72</v>
      </c>
      <c r="I18" s="5">
        <v>42593.58</v>
      </c>
      <c r="J18" s="20">
        <v>300000</v>
      </c>
      <c r="K18" s="5">
        <v>0</v>
      </c>
      <c r="L18" s="5">
        <v>0</v>
      </c>
      <c r="M18" s="5">
        <v>0</v>
      </c>
      <c r="N18" s="35">
        <v>2700</v>
      </c>
      <c r="O18" s="5"/>
      <c r="P18" s="7">
        <f t="shared" si="2"/>
        <v>2282111.4</v>
      </c>
      <c r="R18" s="26"/>
    </row>
    <row r="19" spans="1:18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5">
        <v>0</v>
      </c>
      <c r="J19" s="20">
        <v>0</v>
      </c>
      <c r="K19" s="5">
        <v>0</v>
      </c>
      <c r="L19" s="5">
        <v>0</v>
      </c>
      <c r="M19" s="5">
        <v>0</v>
      </c>
      <c r="N19" s="35">
        <v>0</v>
      </c>
      <c r="O19" s="5"/>
      <c r="P19" s="7">
        <f t="shared" si="2"/>
        <v>446000</v>
      </c>
      <c r="R19" s="26"/>
    </row>
    <row r="20" spans="1:18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5">
        <v>616080</v>
      </c>
      <c r="I20" s="5">
        <v>557550</v>
      </c>
      <c r="J20" s="20">
        <v>92925</v>
      </c>
      <c r="K20" s="5">
        <v>92925</v>
      </c>
      <c r="L20" s="5">
        <v>2445492.9300000002</v>
      </c>
      <c r="M20" s="5">
        <v>92925</v>
      </c>
      <c r="N20" s="35">
        <v>3342925</v>
      </c>
      <c r="O20" s="5"/>
      <c r="P20" s="7">
        <f t="shared" si="2"/>
        <v>7240822.9299999997</v>
      </c>
      <c r="R20" s="26"/>
    </row>
    <row r="21" spans="1:18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5">
        <v>4819380.95</v>
      </c>
      <c r="H21" s="5">
        <v>1983580.34</v>
      </c>
      <c r="I21" s="5">
        <v>5081234.62</v>
      </c>
      <c r="J21" s="20">
        <v>5026338.87</v>
      </c>
      <c r="K21" s="5">
        <v>5067287.53</v>
      </c>
      <c r="L21" s="5">
        <v>10339160.27</v>
      </c>
      <c r="M21" s="5">
        <v>-963847.08</v>
      </c>
      <c r="N21" s="35">
        <v>6237794.6900000004</v>
      </c>
      <c r="O21" s="5"/>
      <c r="P21" s="7">
        <f t="shared" si="2"/>
        <v>59654632.839999989</v>
      </c>
      <c r="R21" s="26"/>
    </row>
    <row r="22" spans="1:18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5">
        <v>38704</v>
      </c>
      <c r="H22" s="5">
        <v>2533781.46</v>
      </c>
      <c r="I22" s="5">
        <v>0</v>
      </c>
      <c r="J22" s="20">
        <v>2757773</v>
      </c>
      <c r="K22" s="5">
        <v>5900</v>
      </c>
      <c r="L22" s="5">
        <v>377288.73</v>
      </c>
      <c r="M22" s="5">
        <v>444829.57</v>
      </c>
      <c r="N22" s="35">
        <v>494633.41</v>
      </c>
      <c r="O22" s="5"/>
      <c r="P22" s="7">
        <f t="shared" si="2"/>
        <v>7428355.2800000012</v>
      </c>
      <c r="R22" s="26"/>
    </row>
    <row r="23" spans="1:18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5">
        <v>297126.59999999998</v>
      </c>
      <c r="H23" s="5">
        <v>-1686129.85</v>
      </c>
      <c r="I23" s="5">
        <v>1162621.2</v>
      </c>
      <c r="J23" s="20">
        <v>726729.2</v>
      </c>
      <c r="K23" s="5">
        <v>1569202.95</v>
      </c>
      <c r="L23" s="5">
        <v>9700422.0299999993</v>
      </c>
      <c r="M23" s="5">
        <v>-9330708.4299999997</v>
      </c>
      <c r="N23" s="35">
        <v>613213.19999999995</v>
      </c>
      <c r="O23" s="5"/>
      <c r="P23" s="7">
        <f t="shared" si="2"/>
        <v>7091103.5499999998</v>
      </c>
    </row>
    <row r="24" spans="1:18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5">
        <v>557058.59</v>
      </c>
      <c r="H24" s="5">
        <v>1399464.66</v>
      </c>
      <c r="I24" s="5">
        <v>506928</v>
      </c>
      <c r="J24" s="20">
        <v>385319.56</v>
      </c>
      <c r="K24" s="5">
        <v>0</v>
      </c>
      <c r="L24" s="5">
        <v>0</v>
      </c>
      <c r="M24" s="5">
        <v>0</v>
      </c>
      <c r="N24" s="35">
        <v>0</v>
      </c>
      <c r="O24" s="5"/>
      <c r="P24" s="7">
        <f t="shared" si="2"/>
        <v>7530583.5899999989</v>
      </c>
      <c r="R24" s="26"/>
    </row>
    <row r="25" spans="1:18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 t="shared" ref="D25:L25" si="4">+D26+D27+D28+D29+D30+D31+D32+D33+D34</f>
        <v>1193057.97</v>
      </c>
      <c r="E25" s="7">
        <f t="shared" si="4"/>
        <v>4295943.8</v>
      </c>
      <c r="F25" s="7">
        <f t="shared" si="4"/>
        <v>650888.25</v>
      </c>
      <c r="G25" s="32">
        <f t="shared" si="4"/>
        <v>220102</v>
      </c>
      <c r="H25" s="32">
        <f t="shared" si="4"/>
        <v>1187541.1700000002</v>
      </c>
      <c r="I25" s="19">
        <f t="shared" si="4"/>
        <v>2560136.6400000006</v>
      </c>
      <c r="J25" s="19">
        <f t="shared" si="4"/>
        <v>11377374.859999999</v>
      </c>
      <c r="K25" s="19">
        <f t="shared" si="4"/>
        <v>153834.4</v>
      </c>
      <c r="L25" s="19">
        <f t="shared" si="4"/>
        <v>20760</v>
      </c>
      <c r="M25" s="19">
        <f>+M26+M27+M28+M29+M30+M31+M32+M33+M34</f>
        <v>419833.72</v>
      </c>
      <c r="N25" s="34">
        <f>+N26+N27+N28+N29+N30+N31+N32+N33+N34</f>
        <v>800804.04</v>
      </c>
      <c r="O25" s="5"/>
      <c r="P25" s="7">
        <f t="shared" si="2"/>
        <v>22880276.849999994</v>
      </c>
    </row>
    <row r="26" spans="1:18" x14ac:dyDescent="0.25">
      <c r="A26" s="4" t="s">
        <v>22</v>
      </c>
      <c r="B26" s="5">
        <v>1575000</v>
      </c>
      <c r="C26" s="5">
        <v>0</v>
      </c>
      <c r="D26" s="27">
        <v>323136.8</v>
      </c>
      <c r="E26" s="5">
        <v>130037</v>
      </c>
      <c r="F26" s="20">
        <v>73482.25</v>
      </c>
      <c r="G26" s="5">
        <v>12660</v>
      </c>
      <c r="H26" s="5">
        <v>26220</v>
      </c>
      <c r="I26" s="5">
        <v>28920</v>
      </c>
      <c r="J26" s="20">
        <v>436606.28</v>
      </c>
      <c r="K26" s="5">
        <v>13500</v>
      </c>
      <c r="L26" s="5">
        <v>20760</v>
      </c>
      <c r="M26" s="5">
        <v>78462.92</v>
      </c>
      <c r="N26" s="35">
        <v>125870</v>
      </c>
      <c r="O26" s="5"/>
      <c r="P26" s="7">
        <f t="shared" si="2"/>
        <v>1269655.25</v>
      </c>
    </row>
    <row r="27" spans="1:18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5">
        <v>73632</v>
      </c>
      <c r="H27" s="5">
        <v>232224</v>
      </c>
      <c r="I27" s="5">
        <v>0</v>
      </c>
      <c r="J27" s="20">
        <v>0</v>
      </c>
      <c r="K27" s="5">
        <v>0</v>
      </c>
      <c r="L27" s="5">
        <v>0</v>
      </c>
      <c r="M27" s="5">
        <v>0</v>
      </c>
      <c r="N27" s="35">
        <v>0</v>
      </c>
      <c r="O27" s="5"/>
      <c r="P27" s="7">
        <f t="shared" si="2"/>
        <v>305856</v>
      </c>
      <c r="R27" s="26"/>
    </row>
    <row r="28" spans="1:18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5">
        <v>120550</v>
      </c>
      <c r="H28" s="5">
        <v>70764.600000000006</v>
      </c>
      <c r="I28" s="5">
        <v>100000</v>
      </c>
      <c r="J28" s="20">
        <v>71215</v>
      </c>
      <c r="K28" s="5">
        <v>0</v>
      </c>
      <c r="L28" s="5">
        <v>0</v>
      </c>
      <c r="M28" s="5">
        <v>9322</v>
      </c>
      <c r="N28" s="35">
        <v>480472.99</v>
      </c>
      <c r="O28" s="5"/>
      <c r="P28" s="7">
        <f t="shared" si="2"/>
        <v>1894159.59</v>
      </c>
      <c r="R28" s="26"/>
    </row>
    <row r="29" spans="1:18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5">
        <v>0</v>
      </c>
      <c r="J29" s="20">
        <v>161601</v>
      </c>
      <c r="K29" s="5">
        <v>0</v>
      </c>
      <c r="L29" s="5">
        <v>0</v>
      </c>
      <c r="M29" s="5">
        <v>0</v>
      </c>
      <c r="N29" s="35">
        <v>0</v>
      </c>
      <c r="O29" s="5"/>
      <c r="P29" s="7">
        <f t="shared" si="2"/>
        <v>161601</v>
      </c>
      <c r="R29" s="26"/>
    </row>
    <row r="30" spans="1:18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5">
        <v>847326.77</v>
      </c>
      <c r="I30" s="5">
        <v>0</v>
      </c>
      <c r="J30" s="20">
        <v>0</v>
      </c>
      <c r="K30" s="5">
        <v>0</v>
      </c>
      <c r="L30" s="5">
        <v>0</v>
      </c>
      <c r="M30" s="5">
        <v>0</v>
      </c>
      <c r="N30" s="35">
        <v>0</v>
      </c>
      <c r="O30" s="5"/>
      <c r="P30" s="7">
        <f t="shared" si="2"/>
        <v>847326.77</v>
      </c>
      <c r="R30" s="26"/>
    </row>
    <row r="31" spans="1:18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5">
        <v>12691.16</v>
      </c>
      <c r="J31" s="20">
        <v>0</v>
      </c>
      <c r="K31" s="5">
        <v>0</v>
      </c>
      <c r="L31" s="5">
        <v>0</v>
      </c>
      <c r="M31" s="5">
        <v>0</v>
      </c>
      <c r="N31" s="35">
        <v>0</v>
      </c>
      <c r="O31" s="5"/>
      <c r="P31" s="7">
        <f t="shared" si="2"/>
        <v>113935.16</v>
      </c>
    </row>
    <row r="32" spans="1:18" x14ac:dyDescent="0.25">
      <c r="A32" s="4" t="s">
        <v>28</v>
      </c>
      <c r="B32" s="5">
        <v>21869000</v>
      </c>
      <c r="C32" s="5">
        <v>0</v>
      </c>
      <c r="D32" s="27">
        <v>175741.87</v>
      </c>
      <c r="E32" s="5">
        <v>3008751.6</v>
      </c>
      <c r="F32" s="20">
        <v>9282</v>
      </c>
      <c r="G32" s="5">
        <v>13260</v>
      </c>
      <c r="H32" s="5">
        <v>11005.8</v>
      </c>
      <c r="I32" s="5">
        <v>342105.13</v>
      </c>
      <c r="J32" s="20">
        <v>10013260</v>
      </c>
      <c r="K32" s="5">
        <v>21060</v>
      </c>
      <c r="L32" s="5">
        <v>0</v>
      </c>
      <c r="M32" s="5">
        <v>0</v>
      </c>
      <c r="N32" s="35">
        <v>0</v>
      </c>
      <c r="O32" s="5"/>
      <c r="P32" s="7">
        <f t="shared" si="2"/>
        <v>13594466.4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5">
        <v>0</v>
      </c>
      <c r="J33" s="20">
        <v>0</v>
      </c>
      <c r="K33" s="5">
        <v>0</v>
      </c>
      <c r="L33" s="5">
        <v>0</v>
      </c>
      <c r="M33" s="5">
        <v>0</v>
      </c>
      <c r="N33" s="35">
        <v>0</v>
      </c>
      <c r="O33" s="5"/>
      <c r="P33" s="7">
        <f t="shared" si="2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7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5">
        <v>2076420.3500000003</v>
      </c>
      <c r="J34" s="20">
        <v>694692.58</v>
      </c>
      <c r="K34" s="5">
        <v>119274.4</v>
      </c>
      <c r="L34" s="5">
        <v>0</v>
      </c>
      <c r="M34" s="5">
        <v>332048.8</v>
      </c>
      <c r="N34" s="35">
        <v>194461.05</v>
      </c>
      <c r="O34" s="5"/>
      <c r="P34" s="7">
        <f t="shared" si="2"/>
        <v>4693276.6800000006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5">+E36+E37+E38+E39+E40+E41+E42+E43</f>
        <v>117540</v>
      </c>
      <c r="F35" s="7">
        <f t="shared" si="5"/>
        <v>109540.16</v>
      </c>
      <c r="G35" s="19">
        <v>0</v>
      </c>
      <c r="H35" s="19">
        <v>0</v>
      </c>
      <c r="I35" s="7">
        <f t="shared" ref="I35" si="6">+I36+I37+I38+I39+I40+I41+I42+I43</f>
        <v>0</v>
      </c>
      <c r="J35" s="19">
        <v>0</v>
      </c>
      <c r="K35" s="5">
        <v>0</v>
      </c>
      <c r="L35" s="5">
        <v>0</v>
      </c>
      <c r="M35" s="7">
        <f t="shared" ref="M35:N35" si="7">+M36+M37+M38+M39+M40+M41+M42+M43</f>
        <v>119884.6</v>
      </c>
      <c r="N35" s="32">
        <f t="shared" si="7"/>
        <v>148000</v>
      </c>
      <c r="O35" s="5"/>
      <c r="P35" s="7">
        <f t="shared" si="2"/>
        <v>1902223.81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5">
        <v>0</v>
      </c>
      <c r="L36" s="5">
        <v>0</v>
      </c>
      <c r="M36" s="5">
        <v>0</v>
      </c>
      <c r="N36" s="35">
        <v>0</v>
      </c>
      <c r="O36" s="5"/>
      <c r="P36" s="7">
        <f t="shared" si="2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5">
        <v>0</v>
      </c>
      <c r="L37" s="5">
        <v>0</v>
      </c>
      <c r="M37" s="5">
        <v>0</v>
      </c>
      <c r="N37" s="35">
        <v>148000</v>
      </c>
      <c r="O37" s="5"/>
      <c r="P37" s="7">
        <f t="shared" si="2"/>
        <v>148000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5">
        <v>0</v>
      </c>
      <c r="L38" s="5">
        <v>0</v>
      </c>
      <c r="M38" s="5">
        <v>0</v>
      </c>
      <c r="N38" s="35">
        <v>0</v>
      </c>
      <c r="O38" s="5"/>
      <c r="P38" s="7">
        <f t="shared" si="2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5">
        <v>0</v>
      </c>
      <c r="L39" s="5">
        <v>0</v>
      </c>
      <c r="M39" s="5">
        <v>0</v>
      </c>
      <c r="N39" s="35">
        <v>0</v>
      </c>
      <c r="O39" s="5"/>
      <c r="P39" s="7">
        <f t="shared" si="2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5">
        <v>0</v>
      </c>
      <c r="L40" s="5">
        <v>0</v>
      </c>
      <c r="M40" s="5">
        <v>0</v>
      </c>
      <c r="N40" s="35">
        <v>0</v>
      </c>
      <c r="O40" s="5"/>
      <c r="P40" s="7">
        <f t="shared" si="2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5">
        <v>0</v>
      </c>
      <c r="L41" s="5">
        <v>0</v>
      </c>
      <c r="M41" s="5">
        <v>0</v>
      </c>
      <c r="N41" s="35">
        <v>0</v>
      </c>
      <c r="O41" s="5"/>
      <c r="P41" s="7">
        <f t="shared" si="2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7">
        <v>1407259.05</v>
      </c>
      <c r="E42" s="5">
        <v>117540</v>
      </c>
      <c r="F42" s="20">
        <v>109540.16</v>
      </c>
      <c r="G42" s="20">
        <v>0</v>
      </c>
      <c r="H42" s="20">
        <v>0</v>
      </c>
      <c r="I42" s="20">
        <v>0</v>
      </c>
      <c r="J42" s="20">
        <v>0</v>
      </c>
      <c r="K42" s="5">
        <v>0</v>
      </c>
      <c r="L42" s="5">
        <v>0</v>
      </c>
      <c r="M42" s="5">
        <v>119884.6</v>
      </c>
      <c r="N42" s="35">
        <v>0</v>
      </c>
      <c r="O42" s="5"/>
      <c r="P42" s="7">
        <f t="shared" si="2"/>
        <v>1754223.81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5">
        <v>0</v>
      </c>
      <c r="L43" s="5">
        <v>0</v>
      </c>
      <c r="M43" s="5">
        <v>0</v>
      </c>
      <c r="N43" s="35">
        <v>0</v>
      </c>
      <c r="O43" s="5"/>
      <c r="P43" s="7">
        <f t="shared" si="2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5">
        <v>0</v>
      </c>
      <c r="L44" s="5">
        <v>0</v>
      </c>
      <c r="M44" s="5">
        <v>0</v>
      </c>
      <c r="N44" s="35">
        <v>0</v>
      </c>
      <c r="O44" s="5"/>
      <c r="P44" s="7">
        <f t="shared" si="2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5">
        <v>0</v>
      </c>
      <c r="L45" s="5">
        <v>0</v>
      </c>
      <c r="M45" s="5">
        <v>0</v>
      </c>
      <c r="N45" s="35">
        <v>0</v>
      </c>
      <c r="O45" s="5"/>
      <c r="P45" s="7">
        <f t="shared" si="2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5">
        <v>0</v>
      </c>
      <c r="L46" s="5">
        <v>0</v>
      </c>
      <c r="M46" s="5">
        <v>0</v>
      </c>
      <c r="N46" s="35">
        <v>0</v>
      </c>
      <c r="O46" s="5"/>
      <c r="P46" s="7">
        <f t="shared" si="2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5">
        <v>0</v>
      </c>
      <c r="L47" s="5">
        <v>0</v>
      </c>
      <c r="M47" s="5">
        <v>0</v>
      </c>
      <c r="N47" s="35">
        <v>0</v>
      </c>
      <c r="O47" s="5"/>
      <c r="P47" s="7">
        <f t="shared" si="2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5">
        <v>0</v>
      </c>
      <c r="L48" s="5">
        <v>0</v>
      </c>
      <c r="M48" s="5">
        <v>0</v>
      </c>
      <c r="N48" s="35">
        <v>0</v>
      </c>
      <c r="O48" s="5"/>
      <c r="P48" s="7">
        <f t="shared" si="2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5">
        <v>0</v>
      </c>
      <c r="L49" s="5">
        <v>0</v>
      </c>
      <c r="M49" s="5">
        <v>0</v>
      </c>
      <c r="N49" s="35">
        <v>0</v>
      </c>
      <c r="O49" s="5"/>
      <c r="P49" s="7">
        <f t="shared" si="2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5">
        <v>0</v>
      </c>
      <c r="L50" s="5">
        <v>0</v>
      </c>
      <c r="M50" s="5">
        <v>0</v>
      </c>
      <c r="N50" s="35">
        <v>0</v>
      </c>
      <c r="O50" s="5"/>
      <c r="P50" s="7">
        <f t="shared" si="2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>
        <f>+I52+I53+I54+I55+I56+I57+I58+I59+I60+I61</f>
        <v>3550207.71</v>
      </c>
      <c r="J51" s="19">
        <f>+J52+J53+J54+J55+J56+J57+J58+J59+J60+J61</f>
        <v>34965.82</v>
      </c>
      <c r="K51" s="19">
        <f>+K52+K53+K54+K55+K56+K57+K58+K59+K60+K61</f>
        <v>190970</v>
      </c>
      <c r="L51" s="5">
        <v>0</v>
      </c>
      <c r="M51" s="19">
        <f>+M52+M53+M54+M55+M56+M57+M58+M59+M60+M61</f>
        <v>9959.2000000000007</v>
      </c>
      <c r="N51" s="34">
        <f>+N52+N53+N54+N55+N56+N57+N58+N59+N60+N61</f>
        <v>87202</v>
      </c>
      <c r="O51" s="5"/>
      <c r="P51" s="7">
        <f t="shared" si="2"/>
        <v>5554547.7300000004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5">
        <v>3368369.71</v>
      </c>
      <c r="J52" s="20">
        <v>0</v>
      </c>
      <c r="K52" s="5">
        <v>190970</v>
      </c>
      <c r="L52" s="5">
        <v>0</v>
      </c>
      <c r="M52" s="5">
        <v>9959.2000000000007</v>
      </c>
      <c r="N52" s="35">
        <v>87202</v>
      </c>
      <c r="O52" s="5"/>
      <c r="P52" s="7">
        <f>+D52+E52+F52+G52+H52+J52+I52+K52+L52+M52+N52+O52</f>
        <v>3656500.91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5">
        <v>134638</v>
      </c>
      <c r="J53" s="20">
        <v>0</v>
      </c>
      <c r="K53" s="5">
        <v>0</v>
      </c>
      <c r="L53" s="5">
        <v>0</v>
      </c>
      <c r="M53" s="5">
        <v>0</v>
      </c>
      <c r="N53" s="35">
        <v>0</v>
      </c>
      <c r="O53" s="5"/>
      <c r="P53" s="7">
        <f t="shared" si="2"/>
        <v>134638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5">
        <v>0</v>
      </c>
      <c r="J54" s="20">
        <v>0</v>
      </c>
      <c r="K54" s="5">
        <v>0</v>
      </c>
      <c r="L54" s="5">
        <v>0</v>
      </c>
      <c r="M54" s="5">
        <v>0</v>
      </c>
      <c r="N54" s="35">
        <v>0</v>
      </c>
      <c r="O54" s="5"/>
      <c r="P54" s="7">
        <f t="shared" si="2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5">
        <v>0</v>
      </c>
      <c r="J55" s="20">
        <v>0</v>
      </c>
      <c r="K55" s="5">
        <v>0</v>
      </c>
      <c r="L55" s="5">
        <v>0</v>
      </c>
      <c r="M55" s="5">
        <v>0</v>
      </c>
      <c r="N55" s="35">
        <v>0</v>
      </c>
      <c r="O55" s="5"/>
      <c r="P55" s="7">
        <f t="shared" si="2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5">
        <v>47200</v>
      </c>
      <c r="J56" s="20">
        <v>0</v>
      </c>
      <c r="K56" s="5">
        <v>0</v>
      </c>
      <c r="L56" s="5">
        <v>0</v>
      </c>
      <c r="M56" s="5">
        <v>0</v>
      </c>
      <c r="N56" s="35">
        <v>0</v>
      </c>
      <c r="O56" s="5"/>
      <c r="P56" s="7">
        <f t="shared" si="2"/>
        <v>47200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5">
        <v>1681243</v>
      </c>
      <c r="I57" s="20">
        <v>0</v>
      </c>
      <c r="J57" s="20">
        <v>34965.82</v>
      </c>
      <c r="K57" s="5">
        <v>0</v>
      </c>
      <c r="L57" s="5">
        <v>0</v>
      </c>
      <c r="M57" s="5">
        <v>0</v>
      </c>
      <c r="N57" s="35">
        <v>0</v>
      </c>
      <c r="O57" s="5"/>
      <c r="P57" s="7">
        <v>1681243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5">
        <v>0</v>
      </c>
      <c r="L58" s="5">
        <v>0</v>
      </c>
      <c r="M58" s="5">
        <v>0</v>
      </c>
      <c r="N58" s="35">
        <v>0</v>
      </c>
      <c r="O58" s="5"/>
      <c r="P58" s="7">
        <f t="shared" si="2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5">
        <v>0</v>
      </c>
      <c r="L59" s="5">
        <v>0</v>
      </c>
      <c r="M59" s="5">
        <v>0</v>
      </c>
      <c r="N59" s="35">
        <v>0</v>
      </c>
      <c r="O59" s="5"/>
      <c r="P59" s="7">
        <f t="shared" si="2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5">
        <v>0</v>
      </c>
      <c r="L60" s="5">
        <v>0</v>
      </c>
      <c r="M60" s="5">
        <v>0</v>
      </c>
      <c r="N60" s="35">
        <v>0</v>
      </c>
      <c r="O60" s="5"/>
      <c r="P60" s="7">
        <f t="shared" si="2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5">
        <v>0</v>
      </c>
      <c r="L61" s="5">
        <v>0</v>
      </c>
      <c r="M61" s="5">
        <v>0</v>
      </c>
      <c r="N61" s="35">
        <v>0</v>
      </c>
      <c r="O61" s="5"/>
      <c r="P61" s="7">
        <f t="shared" si="2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5">
        <v>0</v>
      </c>
      <c r="L62" s="5">
        <v>0</v>
      </c>
      <c r="M62" s="5">
        <v>0</v>
      </c>
      <c r="N62" s="35">
        <v>0</v>
      </c>
      <c r="O62" s="5"/>
      <c r="P62" s="7">
        <f t="shared" si="2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5">
        <v>0</v>
      </c>
      <c r="L63" s="5">
        <v>0</v>
      </c>
      <c r="M63" s="5">
        <v>0</v>
      </c>
      <c r="N63" s="35">
        <v>0</v>
      </c>
      <c r="O63" s="5"/>
      <c r="P63" s="7">
        <f t="shared" si="2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5">
        <v>0</v>
      </c>
      <c r="L64" s="5">
        <v>0</v>
      </c>
      <c r="M64" s="5">
        <v>0</v>
      </c>
      <c r="N64" s="35">
        <v>0</v>
      </c>
      <c r="O64" s="5"/>
      <c r="P64" s="7">
        <f t="shared" si="2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5">
        <v>0</v>
      </c>
      <c r="L65" s="5">
        <v>0</v>
      </c>
      <c r="M65" s="5">
        <v>0</v>
      </c>
      <c r="N65" s="35">
        <v>0</v>
      </c>
      <c r="O65" s="5"/>
      <c r="P65" s="7">
        <f t="shared" si="2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5">
        <v>0</v>
      </c>
      <c r="L66" s="5">
        <v>0</v>
      </c>
      <c r="M66" s="5">
        <v>0</v>
      </c>
      <c r="N66" s="35">
        <v>0</v>
      </c>
      <c r="O66" s="5"/>
      <c r="P66" s="7">
        <f t="shared" si="2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5">
        <v>0</v>
      </c>
      <c r="L67" s="5">
        <v>0</v>
      </c>
      <c r="M67" s="5">
        <v>0</v>
      </c>
      <c r="N67" s="35">
        <v>0</v>
      </c>
      <c r="O67" s="5"/>
      <c r="P67" s="7">
        <f t="shared" si="2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5">
        <v>0</v>
      </c>
      <c r="L68" s="5">
        <v>0</v>
      </c>
      <c r="M68" s="5">
        <v>0</v>
      </c>
      <c r="N68" s="35">
        <v>0</v>
      </c>
      <c r="O68" s="5"/>
      <c r="P68" s="7">
        <f t="shared" si="2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5">
        <v>0</v>
      </c>
      <c r="L69" s="5">
        <v>0</v>
      </c>
      <c r="M69" s="5">
        <v>0</v>
      </c>
      <c r="N69" s="35">
        <v>0</v>
      </c>
      <c r="O69" s="5"/>
      <c r="P69" s="7">
        <f t="shared" si="2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5">
        <v>0</v>
      </c>
      <c r="L70" s="5">
        <v>0</v>
      </c>
      <c r="M70" s="5">
        <v>0</v>
      </c>
      <c r="N70" s="35">
        <v>0</v>
      </c>
      <c r="O70" s="5"/>
      <c r="P70" s="7">
        <f t="shared" si="2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5">
        <v>0</v>
      </c>
      <c r="L71" s="5">
        <v>0</v>
      </c>
      <c r="M71" s="5">
        <v>0</v>
      </c>
      <c r="N71" s="35">
        <v>0</v>
      </c>
      <c r="O71" s="5"/>
      <c r="P71" s="7">
        <f t="shared" si="2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5">
        <v>0</v>
      </c>
      <c r="L72" s="5">
        <v>0</v>
      </c>
      <c r="M72" s="5">
        <v>0</v>
      </c>
      <c r="N72" s="35">
        <v>0</v>
      </c>
      <c r="O72" s="5"/>
      <c r="P72" s="7">
        <f t="shared" si="2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O73" si="8">+G74+G77+G80</f>
        <v>0</v>
      </c>
      <c r="H73" s="8">
        <f t="shared" si="8"/>
        <v>0</v>
      </c>
      <c r="I73" s="8">
        <f t="shared" si="8"/>
        <v>0</v>
      </c>
      <c r="J73" s="8">
        <v>0</v>
      </c>
      <c r="K73" s="8">
        <f>+K74+K77+K80</f>
        <v>0</v>
      </c>
      <c r="L73" s="8">
        <f t="shared" si="8"/>
        <v>0</v>
      </c>
      <c r="M73" s="8">
        <f t="shared" si="8"/>
        <v>0</v>
      </c>
      <c r="N73" s="36">
        <f t="shared" si="8"/>
        <v>0</v>
      </c>
      <c r="O73" s="8">
        <f t="shared" si="8"/>
        <v>0</v>
      </c>
      <c r="P73" s="8"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35">
        <v>0</v>
      </c>
      <c r="O74" s="5"/>
      <c r="P74" s="7">
        <f t="shared" ref="P74:P82" si="9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35">
        <v>0</v>
      </c>
      <c r="O75" s="5"/>
      <c r="P75" s="7">
        <f t="shared" si="9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35">
        <v>0</v>
      </c>
      <c r="O76" s="5"/>
      <c r="P76" s="7">
        <f t="shared" si="9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35">
        <v>0</v>
      </c>
      <c r="O77" s="5"/>
      <c r="P77" s="7">
        <f t="shared" si="9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35">
        <v>0</v>
      </c>
      <c r="O78" s="5"/>
      <c r="P78" s="7">
        <f t="shared" si="9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35">
        <v>0</v>
      </c>
      <c r="O79" s="5"/>
      <c r="P79" s="7">
        <f t="shared" si="9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35">
        <v>0</v>
      </c>
      <c r="O80" s="5"/>
      <c r="P80" s="7">
        <f t="shared" si="9"/>
        <v>0</v>
      </c>
    </row>
    <row r="81" spans="1:18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35">
        <v>0</v>
      </c>
      <c r="O81" s="5"/>
      <c r="P81" s="7">
        <f t="shared" si="9"/>
        <v>0</v>
      </c>
    </row>
    <row r="82" spans="1:18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 t="shared" ref="H82:N82" si="10">+H35+H25+H15+H9+H51</f>
        <v>67726657.49000001</v>
      </c>
      <c r="I82" s="16">
        <f t="shared" si="10"/>
        <v>46503074.589999996</v>
      </c>
      <c r="J82" s="16">
        <f t="shared" si="10"/>
        <v>54224488.82</v>
      </c>
      <c r="K82" s="16">
        <f t="shared" si="10"/>
        <v>51314393.349999994</v>
      </c>
      <c r="L82" s="16">
        <f t="shared" si="10"/>
        <v>52213963.740000002</v>
      </c>
      <c r="M82" s="16">
        <f t="shared" si="10"/>
        <v>25336873.939999998</v>
      </c>
      <c r="N82" s="37">
        <f t="shared" si="10"/>
        <v>73138247.640000001</v>
      </c>
      <c r="O82" s="25"/>
      <c r="P82" s="31">
        <f t="shared" si="9"/>
        <v>553124503.77999997</v>
      </c>
      <c r="R82" s="26"/>
    </row>
    <row r="83" spans="1:18" x14ac:dyDescent="0.25">
      <c r="A83" t="s">
        <v>79</v>
      </c>
    </row>
    <row r="85" spans="1:18" ht="12" customHeight="1" x14ac:dyDescent="0.25">
      <c r="A85" s="53" t="s">
        <v>84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8" ht="18.75" customHeight="1" x14ac:dyDescent="0.25">
      <c r="A86" s="54" t="s">
        <v>85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</row>
    <row r="87" spans="1:18" ht="31.5" customHeight="1" x14ac:dyDescent="0.25">
      <c r="A87" s="55" t="s">
        <v>86</v>
      </c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</row>
    <row r="88" spans="1:18" ht="31.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8" ht="31.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1" spans="1:18" x14ac:dyDescent="0.25">
      <c r="A91" s="10" t="s">
        <v>103</v>
      </c>
      <c r="B91" s="10"/>
      <c r="C91" s="10"/>
      <c r="D91" s="10"/>
      <c r="E91" s="10"/>
      <c r="F91" s="10"/>
      <c r="G91" s="10"/>
      <c r="H91" s="10"/>
      <c r="I91" s="10"/>
      <c r="J91" s="11" t="s">
        <v>80</v>
      </c>
    </row>
    <row r="92" spans="1:18" x14ac:dyDescent="0.25">
      <c r="A92" s="12" t="s">
        <v>104</v>
      </c>
      <c r="B92" s="12"/>
      <c r="C92" s="12"/>
      <c r="D92" s="12"/>
      <c r="E92" s="12"/>
      <c r="F92" s="12"/>
      <c r="G92" s="12"/>
      <c r="H92" s="12"/>
      <c r="I92" s="12"/>
      <c r="J92" s="13" t="s">
        <v>108</v>
      </c>
    </row>
    <row r="93" spans="1:18" x14ac:dyDescent="0.25">
      <c r="A93" s="14" t="s">
        <v>105</v>
      </c>
      <c r="B93" s="14"/>
      <c r="C93" s="14"/>
      <c r="D93" s="14"/>
      <c r="E93" s="14"/>
      <c r="F93" s="14"/>
      <c r="G93" s="14"/>
      <c r="H93" s="14"/>
      <c r="I93" s="14"/>
      <c r="J93" s="15" t="s">
        <v>81</v>
      </c>
    </row>
    <row r="94" spans="1:18" x14ac:dyDescent="0.25">
      <c r="A94" s="14"/>
      <c r="B94" s="15"/>
    </row>
    <row r="95" spans="1:18" x14ac:dyDescent="0.25">
      <c r="A95" s="14"/>
      <c r="B95" s="33"/>
    </row>
    <row r="96" spans="1:18" x14ac:dyDescent="0.25">
      <c r="A96" s="14"/>
      <c r="B96" s="33"/>
    </row>
    <row r="97" spans="1:16" x14ac:dyDescent="0.25">
      <c r="A97" s="14"/>
      <c r="B97" s="29"/>
    </row>
    <row r="98" spans="1:16" x14ac:dyDescent="0.25">
      <c r="A98" s="52" t="s">
        <v>82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</row>
    <row r="99" spans="1:16" x14ac:dyDescent="0.25">
      <c r="A99" s="44" t="s">
        <v>107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</row>
    <row r="100" spans="1:16" x14ac:dyDescent="0.25">
      <c r="A100" s="45" t="s">
        <v>83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</row>
  </sheetData>
  <mergeCells count="15">
    <mergeCell ref="A99:P99"/>
    <mergeCell ref="A100:P100"/>
    <mergeCell ref="C6:C7"/>
    <mergeCell ref="D6:P6"/>
    <mergeCell ref="A6:A7"/>
    <mergeCell ref="B6:B7"/>
    <mergeCell ref="A98:P98"/>
    <mergeCell ref="A85:P85"/>
    <mergeCell ref="A86:P86"/>
    <mergeCell ref="A87:P87"/>
    <mergeCell ref="A1:P1"/>
    <mergeCell ref="A2:P2"/>
    <mergeCell ref="A4:P4"/>
    <mergeCell ref="A5:P5"/>
    <mergeCell ref="A3:P3"/>
  </mergeCells>
  <pageMargins left="0.25" right="0.25" top="0.75" bottom="0.75" header="0.3" footer="0.3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2024-10-02T12:42:57Z</cp:lastPrinted>
  <dcterms:created xsi:type="dcterms:W3CDTF">2021-10-08T14:29:19Z</dcterms:created>
  <dcterms:modified xsi:type="dcterms:W3CDTF">2024-12-06T15:24:43Z</dcterms:modified>
</cp:coreProperties>
</file>