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9D14791A-246B-4E7E-A5BD-E5331C6E6B2C}" xr6:coauthVersionLast="36" xr6:coauthVersionMax="36" xr10:uidLastSave="{00000000-0000-0000-0000-000000000000}"/>
  <bookViews>
    <workbookView xWindow="0" yWindow="0" windowWidth="21600" windowHeight="8925" xr2:uid="{FEA3BEC7-CD07-45DB-8287-85B752D09B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0" i="1"/>
  <c r="D36" i="1"/>
  <c r="D26" i="1"/>
  <c r="D83" i="1" l="1"/>
  <c r="P73" i="1"/>
  <c r="O74" i="1"/>
  <c r="N74" i="1"/>
  <c r="M74" i="1"/>
  <c r="L74" i="1"/>
  <c r="K74" i="1"/>
  <c r="J74" i="1"/>
  <c r="I74" i="1"/>
  <c r="H74" i="1"/>
  <c r="G74" i="1"/>
  <c r="F74" i="1"/>
  <c r="E74" i="1"/>
  <c r="D74" i="1"/>
  <c r="P82" i="1"/>
  <c r="P81" i="1"/>
  <c r="P80" i="1"/>
  <c r="P79" i="1"/>
  <c r="P78" i="1"/>
  <c r="P77" i="1"/>
  <c r="P76" i="1"/>
  <c r="P75" i="1"/>
  <c r="P74" i="1" s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5" i="1"/>
  <c r="P14" i="1"/>
  <c r="P13" i="1"/>
  <c r="P12" i="1"/>
  <c r="P11" i="1"/>
  <c r="P10" i="1" l="1"/>
  <c r="C74" i="1"/>
  <c r="C52" i="1"/>
  <c r="C45" i="1"/>
  <c r="C36" i="1"/>
  <c r="C10" i="1"/>
  <c r="P16" i="1" l="1"/>
  <c r="P83" i="1" s="1"/>
  <c r="C83" i="1"/>
  <c r="B26" i="1" l="1"/>
  <c r="B36" i="1"/>
  <c r="B45" i="1"/>
  <c r="B52" i="1"/>
  <c r="B75" i="1"/>
  <c r="B78" i="1"/>
  <c r="B81" i="1"/>
  <c r="B62" i="1"/>
  <c r="B74" i="1" l="1"/>
  <c r="B16" i="1" l="1"/>
  <c r="B10" i="1"/>
  <c r="B83" i="1" l="1"/>
</calcChain>
</file>

<file path=xl/sharedStrings.xml><?xml version="1.0" encoding="utf-8"?>
<sst xmlns="http://schemas.openxmlformats.org/spreadsheetml/2006/main" count="110" uniqueCount="110">
  <si>
    <t>SUPERINTENDENCIA DE SEGUROS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</si>
  <si>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</si>
  <si>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</si>
  <si>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</si>
  <si>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</si>
  <si>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</si>
  <si>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</si>
  <si>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</si>
  <si>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</si>
  <si>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</si>
  <si>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</si>
  <si>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</si>
  <si>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</si>
  <si>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</si>
  <si>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</si>
  <si>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</si>
  <si>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</si>
  <si>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</si>
  <si>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</si>
  <si>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</si>
  <si>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</si>
  <si>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</si>
  <si>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</si>
  <si>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</si>
  <si>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</si>
  <si>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</si>
  <si>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</si>
  <si>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</si>
  <si>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</si>
  <si>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</si>
  <si>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</si>
  <si>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</si>
  <si>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</si>
  <si>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</si>
  <si>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</si>
  <si>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</si>
  <si>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</si>
  <si>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</si>
  <si>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</si>
  <si>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</si>
  <si>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</si>
  <si>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</si>
  <si>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</si>
  <si>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</si>
  <si>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</si>
  <si>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</si>
  <si>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</si>
  <si>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</si>
  <si>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</si>
  <si>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</si>
  <si>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</si>
  <si>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</si>
  <si>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</si>
  <si>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</si>
  <si>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</si>
  <si>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</si>
  <si>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</si>
  <si>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</si>
  <si>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</si>
  <si>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</si>
  <si>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</si>
  <si>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</si>
  <si>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</si>
  <si>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</si>
  <si>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</si>
  <si>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</si>
  <si>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</si>
  <si>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</si>
  <si>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</si>
  <si>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</si>
  <si>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</si>
  <si>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</si>
  <si>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</si>
  <si>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</si>
  <si>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</si>
  <si>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</si>
  <si>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</si>
  <si>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</si>
  <si>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</si>
  <si>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</si>
  <si>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______________________________</t>
  </si>
  <si>
    <t>DOMINGO CASTRO</t>
  </si>
  <si>
    <t xml:space="preserve">  DIRECTOR FINANCIERO</t>
  </si>
  <si>
    <t>____________________________</t>
  </si>
  <si>
    <t>JOSEFA CASTILLO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</si>
  <si>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</si>
  <si>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</si>
  <si>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</si>
  <si>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</si>
  <si>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Presupuesto de Gasto y Aplicaciones Financieras 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</si>
  <si>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</si>
  <si>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</si>
  <si>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</si>
  <si>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</si>
  <si>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</si>
  <si>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</si>
  <si>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</si>
  <si>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</si>
  <si>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</si>
  <si>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</si>
  <si>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</si>
  <si>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</si>
  <si>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</si>
  <si>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</si>
  <si>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</si>
  <si>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 xml:space="preserve">          _________________________</t>
  </si>
  <si>
    <t xml:space="preserve">                JOSEFINA COATS H. </t>
  </si>
  <si>
    <t xml:space="preserve">               ENCARGADA DE PRESUPUESTO</t>
  </si>
  <si>
    <t>Año {2024}</t>
  </si>
  <si>
    <t xml:space="preserve">Correspondiente al mes de Enero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</si>
</sst>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0" xfId="0" applyBorder="1" applyAlignment="1">
      <alignment horizontal="left" indent="2"/>
    </xf>
    <xf numFmtId="164" fontId="3" fillId="0" borderId="0" xfId="1" applyFont="1"/>
    <xf numFmtId="164" fontId="3" fillId="0" borderId="4" xfId="1" applyFont="1" applyBorder="1"/>
    <xf numFmtId="0" fontId="2" fillId="2" borderId="5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0" xfId="0" applyFont="1"/>
    <xf numFmtId="164" fontId="2" fillId="2" borderId="5" xfId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3" fillId="0" borderId="0" xfId="1" applyFont="1" applyAlignment="1">
      <alignment vertical="center"/>
    </xf>
    <xf numFmtId="164" fontId="0" fillId="0" borderId="0" xfId="1" applyFont="1" applyAlignment="1"/>
    <xf numFmtId="164" fontId="0" fillId="0" borderId="0" xfId="1" applyFont="1" applyFill="1" applyBorder="1" applyAlignment="1"/>
    <xf numFmtId="164" fontId="8" fillId="0" borderId="0" xfId="1" applyFont="1" applyFill="1" applyBorder="1" applyAlignment="1"/>
    <xf numFmtId="164" fontId="0" fillId="0" borderId="0" xfId="1" applyFont="1" applyAlignment="1">
      <alignment vertical="center"/>
    </xf>
    <xf numFmtId="164" fontId="1" fillId="0" borderId="0" xfId="1" applyFont="1" applyFill="1" applyBorder="1" applyAlignment="1"/>
    <xf numFmtId="164" fontId="3" fillId="0" borderId="0" xfId="1" applyFont="1" applyAlignment="1"/>
    <xf numFmtId="164" fontId="3" fillId="2" borderId="5" xfId="1" applyFont="1" applyFill="1" applyBorder="1"/>
    <xf numFmtId="0" fontId="0" fillId="0" borderId="0" xfId="0" applyBorder="1" applyAlignment="1">
      <alignment horizontal="left" wrapText="1"/>
    </xf>
    <xf numFmtId="4" fontId="0" fillId="0" borderId="0" xfId="0" applyNumberFormat="1"/>
    <xf numFmtId="164" fontId="1" fillId="0" borderId="0" xfId="1" applyFont="1"/>
    <xf numFmtId="164" fontId="8" fillId="0" borderId="0" xfId="1" applyFont="1" applyFill="1" applyBorder="1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933449</xdr:colOff>
      <xdr:row>1</xdr:row>
      <xdr:rowOff>9525</xdr:rowOff>
    </xdr:from>
    <xdr:to>
      <xdr:col>15</xdr:col>
      <xdr:colOff>647699</xdr:colOff>
      <xdr:row>5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6198CCF-E285-4984-ABBA-102E28DD8B84}"/>
            </a:ext>
          </a:extLst>
        </xdr:cNvPr>
        <xdr:cNvSpPr txBox="1"/>
      </xdr:nvSpPr>
      <xdr:spPr>
        <a:xfrm>
          <a:off x="8467724" y="371475"/>
          <a:ext cx="866775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800100</xdr:colOff>
      <xdr:row>0</xdr:row>
      <xdr:rowOff>352425</xdr:rowOff>
    </xdr:from>
    <xdr:to>
      <xdr:col>15</xdr:col>
      <xdr:colOff>800100</xdr:colOff>
      <xdr:row>5</xdr:row>
      <xdr:rowOff>142875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FC01A64B-F880-4883-9D4B-820CF59C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53525" y="352425"/>
          <a:ext cx="1323975" cy="10191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0</xdr:row>
      <xdr:rowOff>104776</xdr:rowOff>
    </xdr:from>
    <xdr:to>
      <xdr:col>0</xdr:col>
      <xdr:colOff>1590675</xdr:colOff>
      <xdr:row>4</xdr:row>
      <xdr:rowOff>114300</xdr:rowOff>
    </xdr:to>
    <xdr:pic>
      <xdr:nvPicPr>
        <xdr:cNvPr id="6" name="Imagen 5" descr="INPOSDOM | Instituto Postal Dominicano">
          <a:extLst>
            <a:ext uri="{FF2B5EF4-FFF2-40B4-BE49-F238E27FC236}">
              <a16:creationId xmlns:a16="http://schemas.microsoft.com/office/drawing/2014/main" id="{51921233-3E0A-4AAD-B073-FA22A304A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42875" y="104776"/>
          <a:ext cx="1447800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185C-32A7-4324-9FC5-7C5520ED7281}">
  <sheetPr>
    <pageSetUpPr fitToPage="1"/>
  </sheetPr>
  <dimension ref="A1:S106"/>
  <sheetViews>
    <sheetView tabSelected="1" topLeftCell="A97" zoomScaleNormal="100" workbookViewId="0">
      <selection activeCell="T12" sqref="T12"/>
    </sheetView>
  </sheetViews>
  <sheetFormatPr baseColWidth="10" defaultRowHeight="15" x14ac:dyDescent="0.25"/>
  <cols>
    <col min="1" max="1" width="90.42578125" customWidth="1"/>
    <col min="2" max="2" width="19.140625" customWidth="1"/>
    <col min="3" max="3" width="15.7109375" customWidth="1"/>
    <col min="4" max="4" width="19.85546875" customWidth="1"/>
    <col min="5" max="15" width="0" hidden="1" customWidth="1"/>
    <col min="16" max="16" width="17.42578125" customWidth="1"/>
    <col min="19" max="19" width="15.28515625" customWidth="1"/>
    <col min="20" max="21" width="13" bestFit="1" customWidth="1"/>
    <col min="22" max="22" width="11.5703125" bestFit="1" customWidth="1"/>
  </cols>
  <sheetData>
    <row r="1" spans="1:19" ht="28.5" x14ac:dyDescent="0.25">
      <c r="A1" s="32"/>
      <c r="B1" s="33"/>
    </row>
    <row r="2" spans="1:19" ht="21" x14ac:dyDescent="0.25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9" ht="15.75" x14ac:dyDescent="0.25">
      <c r="A3" s="36" t="s">
        <v>108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9" ht="15.75" x14ac:dyDescent="0.25">
      <c r="A4" s="36" t="s">
        <v>109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9" ht="15.75" x14ac:dyDescent="0.25">
      <c r="A5" s="38" t="s">
        <v>89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9" ht="15.75" x14ac:dyDescent="0.25">
      <c r="A6" s="38" t="s">
        <v>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9" x14ac:dyDescent="0.25">
      <c r="A7" s="45" t="s">
        <v>2</v>
      </c>
      <c r="B7" s="40" t="s">
        <v>3</v>
      </c>
      <c r="C7" s="40" t="s">
        <v>90</v>
      </c>
      <c r="D7" s="42" t="s">
        <v>91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4"/>
    </row>
    <row r="8" spans="1:19" x14ac:dyDescent="0.25">
      <c r="A8" s="45"/>
      <c r="B8" s="41"/>
      <c r="C8" s="41"/>
      <c r="D8" s="18" t="s">
        <v>92</v>
      </c>
      <c r="E8" s="18" t="s">
        <v>93</v>
      </c>
      <c r="F8" s="18" t="s">
        <v>94</v>
      </c>
      <c r="G8" s="18" t="s">
        <v>95</v>
      </c>
      <c r="H8" s="19" t="s">
        <v>96</v>
      </c>
      <c r="I8" s="18" t="s">
        <v>97</v>
      </c>
      <c r="J8" s="19" t="s">
        <v>98</v>
      </c>
      <c r="K8" s="18" t="s">
        <v>99</v>
      </c>
      <c r="L8" s="18" t="s">
        <v>100</v>
      </c>
      <c r="M8" s="18" t="s">
        <v>101</v>
      </c>
      <c r="N8" s="18" t="s">
        <v>102</v>
      </c>
      <c r="O8" s="19" t="s">
        <v>103</v>
      </c>
      <c r="P8" s="18" t="s">
        <v>104</v>
      </c>
    </row>
    <row r="9" spans="1:19" x14ac:dyDescent="0.25">
      <c r="A9" s="1" t="s">
        <v>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9" x14ac:dyDescent="0.25">
      <c r="A10" s="3" t="s">
        <v>5</v>
      </c>
      <c r="B10" s="7">
        <f>+B11+B12+B13+B14+B15</f>
        <v>461409915</v>
      </c>
      <c r="C10" s="7">
        <f>+C11+C12+C13+C14+C15</f>
        <v>0</v>
      </c>
      <c r="D10" s="20">
        <f>+D11+D12+D13+D14+D15</f>
        <v>31788480.030000001</v>
      </c>
      <c r="E10" s="20"/>
      <c r="F10" s="20"/>
      <c r="G10" s="20"/>
      <c r="H10" s="20"/>
      <c r="I10" s="20"/>
      <c r="J10" s="20"/>
      <c r="K10" s="5"/>
      <c r="L10" s="5"/>
      <c r="M10" s="5"/>
      <c r="N10" s="5"/>
      <c r="O10" s="5"/>
      <c r="P10" s="7">
        <f>+D10+E10+F10+G10+H10+J10+I10+K10+L10+M10+N10+O10</f>
        <v>31788480.030000001</v>
      </c>
    </row>
    <row r="11" spans="1:19" x14ac:dyDescent="0.25">
      <c r="A11" s="4" t="s">
        <v>6</v>
      </c>
      <c r="B11" s="5">
        <v>352227707</v>
      </c>
      <c r="C11" s="5">
        <v>0</v>
      </c>
      <c r="D11" s="21">
        <v>26607467.59</v>
      </c>
      <c r="E11" s="21"/>
      <c r="F11" s="21"/>
      <c r="G11" s="21"/>
      <c r="H11" s="21"/>
      <c r="I11" s="21"/>
      <c r="J11" s="21"/>
      <c r="K11" s="5"/>
      <c r="L11" s="5"/>
      <c r="M11" s="5"/>
      <c r="N11" s="5"/>
      <c r="O11" s="5"/>
      <c r="P11" s="7">
        <f t="shared" ref="P11:P72" si="0">+D11+E11+F11+G11+H11+J11+I11+K11+L11+M11+N11+O11</f>
        <v>26607467.59</v>
      </c>
    </row>
    <row r="12" spans="1:19" x14ac:dyDescent="0.25">
      <c r="A12" s="4" t="s">
        <v>7</v>
      </c>
      <c r="B12" s="5">
        <v>59650000</v>
      </c>
      <c r="C12" s="5">
        <v>0</v>
      </c>
      <c r="D12" s="21">
        <v>1237000</v>
      </c>
      <c r="E12" s="21"/>
      <c r="F12" s="21"/>
      <c r="G12" s="21"/>
      <c r="H12" s="21"/>
      <c r="I12" s="21"/>
      <c r="J12" s="31"/>
      <c r="K12" s="5"/>
      <c r="L12" s="5"/>
      <c r="M12" s="5"/>
      <c r="N12" s="5"/>
      <c r="O12" s="5"/>
      <c r="P12" s="7">
        <f t="shared" si="0"/>
        <v>1237000</v>
      </c>
      <c r="S12" s="29"/>
    </row>
    <row r="13" spans="1:19" x14ac:dyDescent="0.25">
      <c r="A13" s="4" t="s">
        <v>8</v>
      </c>
      <c r="B13" s="5">
        <v>2160000</v>
      </c>
      <c r="C13" s="5">
        <v>0</v>
      </c>
      <c r="D13" s="21">
        <v>0</v>
      </c>
      <c r="E13" s="21"/>
      <c r="F13" s="21"/>
      <c r="G13" s="21"/>
      <c r="H13" s="21"/>
      <c r="I13" s="21"/>
      <c r="J13" s="22"/>
      <c r="K13" s="5"/>
      <c r="L13" s="5"/>
      <c r="M13" s="5"/>
      <c r="N13" s="5"/>
      <c r="O13" s="5"/>
      <c r="P13" s="7">
        <f t="shared" si="0"/>
        <v>0</v>
      </c>
      <c r="S13" s="29"/>
    </row>
    <row r="14" spans="1:19" x14ac:dyDescent="0.25">
      <c r="A14" s="6" t="s">
        <v>9</v>
      </c>
      <c r="B14" s="5">
        <v>0</v>
      </c>
      <c r="C14" s="5">
        <v>0</v>
      </c>
      <c r="D14" s="21">
        <v>0</v>
      </c>
      <c r="E14" s="21"/>
      <c r="F14" s="21"/>
      <c r="G14" s="21"/>
      <c r="H14" s="21"/>
      <c r="I14" s="21"/>
      <c r="J14" s="22"/>
      <c r="K14" s="5"/>
      <c r="L14" s="5"/>
      <c r="M14" s="5"/>
      <c r="N14" s="5"/>
      <c r="O14" s="5"/>
      <c r="P14" s="7">
        <f t="shared" si="0"/>
        <v>0</v>
      </c>
      <c r="S14" s="29"/>
    </row>
    <row r="15" spans="1:19" x14ac:dyDescent="0.25">
      <c r="A15" s="4" t="s">
        <v>10</v>
      </c>
      <c r="B15" s="5">
        <v>47372208</v>
      </c>
      <c r="C15" s="5">
        <v>0</v>
      </c>
      <c r="D15" s="21">
        <v>3944012.44</v>
      </c>
      <c r="E15" s="21"/>
      <c r="F15" s="21"/>
      <c r="G15" s="21"/>
      <c r="H15" s="21"/>
      <c r="I15" s="21"/>
      <c r="J15" s="23"/>
      <c r="K15" s="5"/>
      <c r="L15" s="5"/>
      <c r="M15" s="5"/>
      <c r="N15" s="5"/>
      <c r="O15" s="5"/>
      <c r="P15" s="7">
        <f t="shared" si="0"/>
        <v>3944012.44</v>
      </c>
      <c r="S15" s="29"/>
    </row>
    <row r="16" spans="1:19" x14ac:dyDescent="0.25">
      <c r="A16" s="3" t="s">
        <v>11</v>
      </c>
      <c r="B16" s="7">
        <f>+B17+B18+B19+B20+B21+B22+B23+B24+B25</f>
        <v>183375659.28999999</v>
      </c>
      <c r="C16" s="7">
        <v>0</v>
      </c>
      <c r="D16" s="20">
        <f>+D17+D18+D19+D20+D21+D22+D23+D24+D25</f>
        <v>9461151.1600000001</v>
      </c>
      <c r="E16" s="20"/>
      <c r="F16" s="20"/>
      <c r="G16" s="20"/>
      <c r="H16" s="20"/>
      <c r="I16" s="20"/>
      <c r="J16" s="20"/>
      <c r="K16" s="5"/>
      <c r="L16" s="5"/>
      <c r="M16" s="5"/>
      <c r="N16" s="5"/>
      <c r="O16" s="5"/>
      <c r="P16" s="7">
        <f t="shared" si="0"/>
        <v>9461151.1600000001</v>
      </c>
      <c r="S16" s="29"/>
    </row>
    <row r="17" spans="1:19" x14ac:dyDescent="0.25">
      <c r="A17" s="4" t="s">
        <v>12</v>
      </c>
      <c r="B17" s="5">
        <v>14827872</v>
      </c>
      <c r="C17" s="5">
        <v>0</v>
      </c>
      <c r="D17" s="21">
        <v>739009.89</v>
      </c>
      <c r="E17" s="21"/>
      <c r="F17" s="21"/>
      <c r="G17" s="21"/>
      <c r="H17" s="21"/>
      <c r="I17" s="21"/>
      <c r="J17" s="21"/>
      <c r="K17" s="5"/>
      <c r="L17" s="5"/>
      <c r="M17" s="5"/>
      <c r="N17" s="5"/>
      <c r="O17" s="5"/>
      <c r="P17" s="7">
        <f t="shared" si="0"/>
        <v>739009.89</v>
      </c>
    </row>
    <row r="18" spans="1:19" x14ac:dyDescent="0.25">
      <c r="A18" s="4" t="s">
        <v>13</v>
      </c>
      <c r="B18" s="5">
        <v>2368000</v>
      </c>
      <c r="C18" s="5">
        <v>0</v>
      </c>
      <c r="D18" s="24">
        <v>1152056.18</v>
      </c>
      <c r="E18" s="24"/>
      <c r="F18" s="24"/>
      <c r="G18" s="24"/>
      <c r="H18" s="24"/>
      <c r="I18" s="24"/>
      <c r="J18" s="24"/>
      <c r="K18" s="5"/>
      <c r="L18" s="5"/>
      <c r="M18" s="5"/>
      <c r="N18" s="5"/>
      <c r="O18" s="5"/>
      <c r="P18" s="7">
        <f t="shared" si="0"/>
        <v>1152056.18</v>
      </c>
    </row>
    <row r="19" spans="1:19" x14ac:dyDescent="0.25">
      <c r="A19" s="4" t="s">
        <v>14</v>
      </c>
      <c r="B19" s="5">
        <v>697000</v>
      </c>
      <c r="C19" s="5">
        <v>0</v>
      </c>
      <c r="D19" s="24">
        <v>0</v>
      </c>
      <c r="E19" s="21"/>
      <c r="F19" s="21"/>
      <c r="G19" s="21"/>
      <c r="H19" s="21"/>
      <c r="I19" s="21"/>
      <c r="J19" s="21"/>
      <c r="K19" s="5"/>
      <c r="L19" s="5"/>
      <c r="M19" s="5"/>
      <c r="N19" s="5"/>
      <c r="O19" s="5"/>
      <c r="P19" s="7">
        <f t="shared" si="0"/>
        <v>0</v>
      </c>
      <c r="S19" s="29"/>
    </row>
    <row r="20" spans="1:19" x14ac:dyDescent="0.25">
      <c r="A20" s="4" t="s">
        <v>15</v>
      </c>
      <c r="B20" s="5">
        <v>1125000</v>
      </c>
      <c r="C20" s="5">
        <v>0</v>
      </c>
      <c r="D20" s="24">
        <v>0</v>
      </c>
      <c r="E20" s="21"/>
      <c r="F20" s="21"/>
      <c r="G20" s="21"/>
      <c r="H20" s="21"/>
      <c r="I20" s="21"/>
      <c r="J20" s="21"/>
      <c r="K20" s="5"/>
      <c r="L20" s="5"/>
      <c r="M20" s="5"/>
      <c r="N20" s="5"/>
      <c r="O20" s="5"/>
      <c r="P20" s="7">
        <f t="shared" si="0"/>
        <v>0</v>
      </c>
      <c r="S20" s="29"/>
    </row>
    <row r="21" spans="1:19" x14ac:dyDescent="0.25">
      <c r="A21" s="4" t="s">
        <v>16</v>
      </c>
      <c r="B21" s="5">
        <v>9439000</v>
      </c>
      <c r="C21" s="5">
        <v>0</v>
      </c>
      <c r="D21" s="21">
        <v>0</v>
      </c>
      <c r="E21" s="21"/>
      <c r="F21" s="21"/>
      <c r="G21" s="21"/>
      <c r="H21" s="21"/>
      <c r="I21" s="21"/>
      <c r="J21" s="21"/>
      <c r="K21" s="5"/>
      <c r="L21" s="5"/>
      <c r="M21" s="5"/>
      <c r="N21" s="5"/>
      <c r="O21" s="5"/>
      <c r="P21" s="7">
        <f t="shared" si="0"/>
        <v>0</v>
      </c>
      <c r="S21" s="29"/>
    </row>
    <row r="22" spans="1:19" x14ac:dyDescent="0.25">
      <c r="A22" s="4" t="s">
        <v>17</v>
      </c>
      <c r="B22" s="5">
        <v>88500000</v>
      </c>
      <c r="C22" s="5">
        <v>0</v>
      </c>
      <c r="D22" s="21">
        <v>5555476.4100000001</v>
      </c>
      <c r="E22" s="21"/>
      <c r="F22" s="21"/>
      <c r="G22" s="21"/>
      <c r="H22" s="21"/>
      <c r="I22" s="21"/>
      <c r="J22" s="21"/>
      <c r="K22" s="5"/>
      <c r="L22" s="5"/>
      <c r="M22" s="5"/>
      <c r="N22" s="5"/>
      <c r="O22" s="5"/>
      <c r="P22" s="7">
        <f t="shared" si="0"/>
        <v>5555476.4100000001</v>
      </c>
      <c r="S22" s="29"/>
    </row>
    <row r="23" spans="1:19" x14ac:dyDescent="0.25">
      <c r="A23" s="4" t="s">
        <v>18</v>
      </c>
      <c r="B23" s="5">
        <v>7914001</v>
      </c>
      <c r="C23" s="5">
        <v>0</v>
      </c>
      <c r="D23" s="21">
        <v>177704</v>
      </c>
      <c r="E23" s="21"/>
      <c r="F23" s="21"/>
      <c r="G23" s="21"/>
      <c r="H23" s="21"/>
      <c r="I23" s="21"/>
      <c r="J23" s="21"/>
      <c r="K23" s="5"/>
      <c r="L23" s="5"/>
      <c r="M23" s="5"/>
      <c r="N23" s="5"/>
      <c r="O23" s="5"/>
      <c r="P23" s="7">
        <f t="shared" si="0"/>
        <v>177704</v>
      </c>
      <c r="S23" s="29"/>
    </row>
    <row r="24" spans="1:19" x14ac:dyDescent="0.25">
      <c r="A24" s="4" t="s">
        <v>19</v>
      </c>
      <c r="B24" s="5">
        <v>53479786.289999999</v>
      </c>
      <c r="C24" s="5">
        <v>0</v>
      </c>
      <c r="D24" s="21">
        <v>416940</v>
      </c>
      <c r="E24" s="21"/>
      <c r="F24" s="21"/>
      <c r="G24" s="21"/>
      <c r="H24" s="21"/>
      <c r="I24" s="21"/>
      <c r="J24" s="21"/>
      <c r="K24" s="5"/>
      <c r="L24" s="5"/>
      <c r="M24" s="5"/>
      <c r="N24" s="5"/>
      <c r="O24" s="5"/>
      <c r="P24" s="7">
        <f t="shared" si="0"/>
        <v>416940</v>
      </c>
    </row>
    <row r="25" spans="1:19" x14ac:dyDescent="0.25">
      <c r="A25" s="4" t="s">
        <v>20</v>
      </c>
      <c r="B25" s="5">
        <v>5025000</v>
      </c>
      <c r="C25" s="5">
        <v>0</v>
      </c>
      <c r="D25" s="21">
        <v>1419964.68</v>
      </c>
      <c r="E25" s="21"/>
      <c r="F25" s="21"/>
      <c r="G25" s="21"/>
      <c r="H25" s="21"/>
      <c r="I25" s="21"/>
      <c r="J25" s="21"/>
      <c r="K25" s="5"/>
      <c r="L25" s="5"/>
      <c r="M25" s="5"/>
      <c r="N25" s="5"/>
      <c r="O25" s="5"/>
      <c r="P25" s="7">
        <f t="shared" si="0"/>
        <v>1419964.68</v>
      </c>
    </row>
    <row r="26" spans="1:19" x14ac:dyDescent="0.25">
      <c r="A26" s="3" t="s">
        <v>21</v>
      </c>
      <c r="B26" s="7">
        <f>+B27+B28+B29+B30+B31+B32+B33+B34+B35</f>
        <v>38873331</v>
      </c>
      <c r="C26" s="7">
        <v>0</v>
      </c>
      <c r="D26" s="7">
        <f>+D27+D28+D29+D30+D31+D32+D33+D34+D35</f>
        <v>1193057.97</v>
      </c>
      <c r="E26" s="20"/>
      <c r="F26" s="20"/>
      <c r="G26" s="20"/>
      <c r="H26" s="20"/>
      <c r="I26" s="20"/>
      <c r="J26" s="20"/>
      <c r="K26" s="5"/>
      <c r="L26" s="5"/>
      <c r="M26" s="5"/>
      <c r="N26" s="5"/>
      <c r="O26" s="5"/>
      <c r="P26" s="7">
        <f t="shared" si="0"/>
        <v>1193057.97</v>
      </c>
    </row>
    <row r="27" spans="1:19" x14ac:dyDescent="0.25">
      <c r="A27" s="4" t="s">
        <v>22</v>
      </c>
      <c r="B27" s="5">
        <v>1575000</v>
      </c>
      <c r="C27" s="5">
        <v>0</v>
      </c>
      <c r="D27" s="30">
        <v>323136.8</v>
      </c>
      <c r="E27" s="21"/>
      <c r="F27" s="21"/>
      <c r="G27" s="21"/>
      <c r="H27" s="21"/>
      <c r="I27" s="25"/>
      <c r="J27" s="21"/>
      <c r="K27" s="5"/>
      <c r="L27" s="5"/>
      <c r="M27" s="5"/>
      <c r="N27" s="5"/>
      <c r="O27" s="5"/>
      <c r="P27" s="7">
        <f t="shared" si="0"/>
        <v>323136.8</v>
      </c>
    </row>
    <row r="28" spans="1:19" x14ac:dyDescent="0.25">
      <c r="A28" s="4" t="s">
        <v>23</v>
      </c>
      <c r="B28" s="5">
        <v>1220000</v>
      </c>
      <c r="C28" s="5">
        <v>0</v>
      </c>
      <c r="D28" s="7">
        <v>0</v>
      </c>
      <c r="E28" s="21"/>
      <c r="F28" s="21"/>
      <c r="G28" s="21"/>
      <c r="H28" s="21"/>
      <c r="I28" s="21"/>
      <c r="J28" s="21"/>
      <c r="K28" s="5"/>
      <c r="L28" s="5"/>
      <c r="M28" s="5"/>
      <c r="N28" s="5"/>
      <c r="O28" s="5"/>
      <c r="P28" s="7">
        <f t="shared" si="0"/>
        <v>0</v>
      </c>
    </row>
    <row r="29" spans="1:19" x14ac:dyDescent="0.25">
      <c r="A29" s="4" t="s">
        <v>24</v>
      </c>
      <c r="B29" s="5">
        <v>3860000</v>
      </c>
      <c r="C29" s="5">
        <v>0</v>
      </c>
      <c r="D29" s="7">
        <v>0</v>
      </c>
      <c r="E29" s="21"/>
      <c r="F29" s="21"/>
      <c r="G29" s="21"/>
      <c r="H29" s="21"/>
      <c r="I29" s="21"/>
      <c r="J29" s="21"/>
      <c r="K29" s="5"/>
      <c r="L29" s="5"/>
      <c r="M29" s="5"/>
      <c r="N29" s="5"/>
      <c r="O29" s="5"/>
      <c r="P29" s="7">
        <f t="shared" si="0"/>
        <v>0</v>
      </c>
      <c r="S29" s="29"/>
    </row>
    <row r="30" spans="1:19" x14ac:dyDescent="0.25">
      <c r="A30" s="4" t="s">
        <v>25</v>
      </c>
      <c r="B30" s="5">
        <v>100000</v>
      </c>
      <c r="C30" s="5">
        <v>0</v>
      </c>
      <c r="D30" s="7">
        <v>0</v>
      </c>
      <c r="E30" s="21"/>
      <c r="F30" s="21"/>
      <c r="G30" s="21"/>
      <c r="H30" s="21"/>
      <c r="I30" s="21"/>
      <c r="J30" s="21"/>
      <c r="K30" s="5"/>
      <c r="L30" s="5"/>
      <c r="M30" s="5"/>
      <c r="N30" s="5"/>
      <c r="O30" s="5"/>
      <c r="P30" s="7">
        <f t="shared" si="0"/>
        <v>0</v>
      </c>
      <c r="S30" s="29"/>
    </row>
    <row r="31" spans="1:19" x14ac:dyDescent="0.25">
      <c r="A31" s="4" t="s">
        <v>26</v>
      </c>
      <c r="B31" s="5">
        <v>1734700</v>
      </c>
      <c r="C31" s="5">
        <v>0</v>
      </c>
      <c r="D31" s="7">
        <v>0</v>
      </c>
      <c r="E31" s="21"/>
      <c r="F31" s="21"/>
      <c r="G31" s="21"/>
      <c r="H31" s="21"/>
      <c r="I31" s="21"/>
      <c r="J31" s="21"/>
      <c r="K31" s="5"/>
      <c r="L31" s="5"/>
      <c r="M31" s="5"/>
      <c r="N31" s="5"/>
      <c r="O31" s="5"/>
      <c r="P31" s="7">
        <f t="shared" si="0"/>
        <v>0</v>
      </c>
      <c r="S31" s="29"/>
    </row>
    <row r="32" spans="1:19" x14ac:dyDescent="0.25">
      <c r="A32" s="4" t="s">
        <v>27</v>
      </c>
      <c r="B32" s="5">
        <v>904350</v>
      </c>
      <c r="C32" s="5">
        <v>0</v>
      </c>
      <c r="D32" s="7">
        <v>0</v>
      </c>
      <c r="E32" s="21"/>
      <c r="F32" s="21"/>
      <c r="G32" s="21"/>
      <c r="H32" s="21"/>
      <c r="I32" s="21"/>
      <c r="J32" s="21"/>
      <c r="K32" s="5"/>
      <c r="L32" s="5"/>
      <c r="M32" s="5"/>
      <c r="N32" s="5"/>
      <c r="O32" s="5"/>
      <c r="P32" s="7">
        <f t="shared" si="0"/>
        <v>0</v>
      </c>
    </row>
    <row r="33" spans="1:16" x14ac:dyDescent="0.25">
      <c r="A33" s="4" t="s">
        <v>28</v>
      </c>
      <c r="B33" s="5">
        <v>22169000</v>
      </c>
      <c r="C33" s="5">
        <v>0</v>
      </c>
      <c r="D33" s="30">
        <v>175741.87</v>
      </c>
      <c r="E33" s="21"/>
      <c r="F33" s="21"/>
      <c r="G33" s="21"/>
      <c r="H33" s="21"/>
      <c r="I33" s="21"/>
      <c r="J33" s="21"/>
      <c r="K33" s="5"/>
      <c r="L33" s="5"/>
      <c r="M33" s="5"/>
      <c r="N33" s="5"/>
      <c r="O33" s="5"/>
      <c r="P33" s="7">
        <f t="shared" si="0"/>
        <v>175741.87</v>
      </c>
    </row>
    <row r="34" spans="1:16" x14ac:dyDescent="0.25">
      <c r="A34" s="4" t="s">
        <v>29</v>
      </c>
      <c r="B34" s="5">
        <v>0</v>
      </c>
      <c r="C34" s="5">
        <v>0</v>
      </c>
      <c r="D34" s="7">
        <v>0</v>
      </c>
      <c r="E34" s="21"/>
      <c r="F34" s="21"/>
      <c r="G34" s="21"/>
      <c r="H34" s="21"/>
      <c r="I34" s="21"/>
      <c r="J34" s="21"/>
      <c r="K34" s="5"/>
      <c r="L34" s="5"/>
      <c r="M34" s="5"/>
      <c r="N34" s="5"/>
      <c r="O34" s="5"/>
      <c r="P34" s="7">
        <f t="shared" si="0"/>
        <v>0</v>
      </c>
    </row>
    <row r="35" spans="1:16" x14ac:dyDescent="0.25">
      <c r="A35" s="4" t="s">
        <v>30</v>
      </c>
      <c r="B35" s="5">
        <v>7310281</v>
      </c>
      <c r="C35" s="5">
        <v>0</v>
      </c>
      <c r="D35" s="30">
        <v>694179.3</v>
      </c>
      <c r="E35" s="21"/>
      <c r="F35" s="21"/>
      <c r="G35" s="21"/>
      <c r="H35" s="21"/>
      <c r="I35" s="21"/>
      <c r="J35" s="21"/>
      <c r="K35" s="5"/>
      <c r="L35" s="5"/>
      <c r="M35" s="5"/>
      <c r="N35" s="5"/>
      <c r="O35" s="5"/>
      <c r="P35" s="7">
        <f t="shared" si="0"/>
        <v>694179.3</v>
      </c>
    </row>
    <row r="36" spans="1:16" x14ac:dyDescent="0.25">
      <c r="A36" s="3" t="s">
        <v>31</v>
      </c>
      <c r="B36" s="7">
        <f>+B37+B38+B39+B40+B41+B42+B43+B44</f>
        <v>2798000</v>
      </c>
      <c r="C36" s="7">
        <f>+C37+C38+C39+C40+C41+C42+C43</f>
        <v>0</v>
      </c>
      <c r="D36" s="7">
        <f>+D37+D38+D39+D40+D41+D42+D43+D44</f>
        <v>1407259.05</v>
      </c>
      <c r="E36" s="20"/>
      <c r="F36" s="20"/>
      <c r="G36" s="20"/>
      <c r="H36" s="20"/>
      <c r="I36" s="20"/>
      <c r="J36" s="20"/>
      <c r="K36" s="5"/>
      <c r="L36" s="5"/>
      <c r="M36" s="5"/>
      <c r="N36" s="5"/>
      <c r="O36" s="5"/>
      <c r="P36" s="7">
        <f t="shared" si="0"/>
        <v>1407259.05</v>
      </c>
    </row>
    <row r="37" spans="1:16" x14ac:dyDescent="0.25">
      <c r="A37" s="4" t="s">
        <v>32</v>
      </c>
      <c r="B37" s="5">
        <v>200000</v>
      </c>
      <c r="C37" s="5">
        <v>0</v>
      </c>
      <c r="D37" s="7">
        <v>0</v>
      </c>
      <c r="E37" s="21"/>
      <c r="F37" s="21"/>
      <c r="G37" s="21"/>
      <c r="H37" s="21"/>
      <c r="I37" s="21"/>
      <c r="J37" s="21"/>
      <c r="K37" s="5"/>
      <c r="L37" s="5"/>
      <c r="M37" s="5"/>
      <c r="N37" s="5"/>
      <c r="O37" s="5"/>
      <c r="P37" s="7">
        <f t="shared" si="0"/>
        <v>0</v>
      </c>
    </row>
    <row r="38" spans="1:16" x14ac:dyDescent="0.25">
      <c r="A38" s="4" t="s">
        <v>33</v>
      </c>
      <c r="B38" s="5">
        <v>148000</v>
      </c>
      <c r="C38" s="5">
        <v>0</v>
      </c>
      <c r="D38" s="7">
        <v>0</v>
      </c>
      <c r="E38" s="21"/>
      <c r="F38" s="21"/>
      <c r="G38" s="21"/>
      <c r="H38" s="21"/>
      <c r="I38" s="21"/>
      <c r="J38" s="21"/>
      <c r="K38" s="5"/>
      <c r="L38" s="5"/>
      <c r="M38" s="5"/>
      <c r="N38" s="5"/>
      <c r="O38" s="5"/>
      <c r="P38" s="7">
        <f t="shared" si="0"/>
        <v>0</v>
      </c>
    </row>
    <row r="39" spans="1:16" x14ac:dyDescent="0.25">
      <c r="A39" s="4" t="s">
        <v>34</v>
      </c>
      <c r="B39" s="5">
        <v>0</v>
      </c>
      <c r="C39" s="5">
        <v>0</v>
      </c>
      <c r="D39" s="7">
        <v>0</v>
      </c>
      <c r="E39" s="21"/>
      <c r="F39" s="21"/>
      <c r="G39" s="21"/>
      <c r="H39" s="21"/>
      <c r="I39" s="21"/>
      <c r="J39" s="21"/>
      <c r="K39" s="5"/>
      <c r="L39" s="5"/>
      <c r="M39" s="5"/>
      <c r="N39" s="5"/>
      <c r="O39" s="5"/>
      <c r="P39" s="7">
        <f t="shared" si="0"/>
        <v>0</v>
      </c>
    </row>
    <row r="40" spans="1:16" x14ac:dyDescent="0.25">
      <c r="A40" s="4" t="s">
        <v>35</v>
      </c>
      <c r="B40" s="5">
        <v>0</v>
      </c>
      <c r="C40" s="5">
        <v>0</v>
      </c>
      <c r="D40" s="7">
        <v>0</v>
      </c>
      <c r="E40" s="21"/>
      <c r="F40" s="21"/>
      <c r="G40" s="21"/>
      <c r="H40" s="21"/>
      <c r="I40" s="21"/>
      <c r="J40" s="21"/>
      <c r="K40" s="5"/>
      <c r="L40" s="5"/>
      <c r="M40" s="5"/>
      <c r="N40" s="5"/>
      <c r="O40" s="5"/>
      <c r="P40" s="7">
        <f t="shared" si="0"/>
        <v>0</v>
      </c>
    </row>
    <row r="41" spans="1:16" x14ac:dyDescent="0.25">
      <c r="A41" s="4" t="s">
        <v>36</v>
      </c>
      <c r="B41" s="5">
        <v>0</v>
      </c>
      <c r="C41" s="5">
        <v>0</v>
      </c>
      <c r="D41" s="7">
        <v>0</v>
      </c>
      <c r="E41" s="21"/>
      <c r="F41" s="21"/>
      <c r="G41" s="21"/>
      <c r="H41" s="21"/>
      <c r="I41" s="21"/>
      <c r="J41" s="21"/>
      <c r="K41" s="5"/>
      <c r="L41" s="5"/>
      <c r="M41" s="5"/>
      <c r="N41" s="5"/>
      <c r="O41" s="5"/>
      <c r="P41" s="7">
        <f t="shared" si="0"/>
        <v>0</v>
      </c>
    </row>
    <row r="42" spans="1:16" x14ac:dyDescent="0.25">
      <c r="A42" s="4" t="s">
        <v>37</v>
      </c>
      <c r="B42" s="5">
        <v>0</v>
      </c>
      <c r="C42" s="5">
        <v>0</v>
      </c>
      <c r="D42" s="7">
        <v>0</v>
      </c>
      <c r="E42" s="21"/>
      <c r="F42" s="21"/>
      <c r="G42" s="21"/>
      <c r="H42" s="21"/>
      <c r="I42" s="21"/>
      <c r="J42" s="21"/>
      <c r="K42" s="5"/>
      <c r="L42" s="5"/>
      <c r="M42" s="5"/>
      <c r="N42" s="5"/>
      <c r="O42" s="5"/>
      <c r="P42" s="7">
        <f t="shared" si="0"/>
        <v>0</v>
      </c>
    </row>
    <row r="43" spans="1:16" x14ac:dyDescent="0.25">
      <c r="A43" s="4" t="s">
        <v>38</v>
      </c>
      <c r="B43" s="5">
        <v>2450000</v>
      </c>
      <c r="C43" s="5">
        <v>0</v>
      </c>
      <c r="D43" s="30">
        <v>1407259.05</v>
      </c>
      <c r="E43" s="21"/>
      <c r="F43" s="21"/>
      <c r="G43" s="21"/>
      <c r="H43" s="21"/>
      <c r="I43" s="21"/>
      <c r="J43" s="21"/>
      <c r="K43" s="5"/>
      <c r="L43" s="5"/>
      <c r="M43" s="5"/>
      <c r="N43" s="5"/>
      <c r="O43" s="5"/>
      <c r="P43" s="7">
        <f t="shared" si="0"/>
        <v>1407259.05</v>
      </c>
    </row>
    <row r="44" spans="1:16" x14ac:dyDescent="0.25">
      <c r="A44" s="4" t="s">
        <v>39</v>
      </c>
      <c r="B44" s="5">
        <v>0</v>
      </c>
      <c r="C44" s="5">
        <v>0</v>
      </c>
      <c r="D44" s="7">
        <v>0</v>
      </c>
      <c r="E44" s="20"/>
      <c r="F44" s="20"/>
      <c r="G44" s="20"/>
      <c r="H44" s="20"/>
      <c r="I44" s="20"/>
      <c r="J44" s="20"/>
      <c r="K44" s="5"/>
      <c r="L44" s="5"/>
      <c r="M44" s="5"/>
      <c r="N44" s="5"/>
      <c r="O44" s="5"/>
      <c r="P44" s="7">
        <f t="shared" si="0"/>
        <v>0</v>
      </c>
    </row>
    <row r="45" spans="1:16" x14ac:dyDescent="0.25">
      <c r="A45" s="3" t="s">
        <v>40</v>
      </c>
      <c r="B45" s="7">
        <f>+B46+B47+B48+B49+B50+B51</f>
        <v>0</v>
      </c>
      <c r="C45" s="7">
        <f>+C46+C47+C48+C49+C50+C51</f>
        <v>0</v>
      </c>
      <c r="D45" s="7">
        <v>0</v>
      </c>
      <c r="E45" s="21"/>
      <c r="F45" s="21"/>
      <c r="G45" s="21"/>
      <c r="H45" s="21"/>
      <c r="I45" s="21"/>
      <c r="J45" s="21"/>
      <c r="K45" s="5"/>
      <c r="L45" s="5"/>
      <c r="M45" s="5"/>
      <c r="N45" s="5"/>
      <c r="O45" s="5"/>
      <c r="P45" s="7">
        <f t="shared" si="0"/>
        <v>0</v>
      </c>
    </row>
    <row r="46" spans="1:16" x14ac:dyDescent="0.25">
      <c r="A46" s="4" t="s">
        <v>41</v>
      </c>
      <c r="B46" s="5">
        <v>0</v>
      </c>
      <c r="C46" s="5">
        <v>0</v>
      </c>
      <c r="D46" s="7">
        <v>0</v>
      </c>
      <c r="E46" s="21"/>
      <c r="F46" s="21"/>
      <c r="G46" s="21"/>
      <c r="H46" s="21"/>
      <c r="I46" s="21"/>
      <c r="J46" s="21"/>
      <c r="K46" s="5"/>
      <c r="L46" s="5"/>
      <c r="M46" s="5"/>
      <c r="N46" s="5"/>
      <c r="O46" s="5"/>
      <c r="P46" s="7">
        <f t="shared" si="0"/>
        <v>0</v>
      </c>
    </row>
    <row r="47" spans="1:16" x14ac:dyDescent="0.25">
      <c r="A47" s="4" t="s">
        <v>42</v>
      </c>
      <c r="B47" s="5">
        <v>0</v>
      </c>
      <c r="C47" s="5">
        <v>0</v>
      </c>
      <c r="D47" s="7">
        <v>0</v>
      </c>
      <c r="E47" s="21"/>
      <c r="F47" s="21"/>
      <c r="G47" s="21"/>
      <c r="H47" s="21"/>
      <c r="I47" s="21"/>
      <c r="J47" s="21"/>
      <c r="K47" s="5"/>
      <c r="L47" s="5"/>
      <c r="M47" s="5"/>
      <c r="N47" s="5"/>
      <c r="O47" s="5"/>
      <c r="P47" s="7">
        <f t="shared" si="0"/>
        <v>0</v>
      </c>
    </row>
    <row r="48" spans="1:16" x14ac:dyDescent="0.25">
      <c r="A48" s="4" t="s">
        <v>43</v>
      </c>
      <c r="B48" s="5">
        <v>0</v>
      </c>
      <c r="C48" s="5">
        <v>0</v>
      </c>
      <c r="D48" s="7">
        <v>0</v>
      </c>
      <c r="E48" s="21"/>
      <c r="F48" s="21"/>
      <c r="G48" s="21"/>
      <c r="H48" s="21"/>
      <c r="I48" s="21"/>
      <c r="J48" s="21"/>
      <c r="K48" s="5"/>
      <c r="L48" s="5"/>
      <c r="M48" s="5"/>
      <c r="N48" s="5"/>
      <c r="O48" s="5"/>
      <c r="P48" s="7">
        <f t="shared" si="0"/>
        <v>0</v>
      </c>
    </row>
    <row r="49" spans="1:16" x14ac:dyDescent="0.25">
      <c r="A49" s="4" t="s">
        <v>44</v>
      </c>
      <c r="B49" s="5">
        <v>0</v>
      </c>
      <c r="C49" s="5">
        <v>0</v>
      </c>
      <c r="D49" s="7">
        <v>0</v>
      </c>
      <c r="E49" s="21"/>
      <c r="F49" s="21"/>
      <c r="G49" s="21"/>
      <c r="H49" s="21"/>
      <c r="I49" s="21"/>
      <c r="J49" s="21"/>
      <c r="K49" s="5"/>
      <c r="L49" s="5"/>
      <c r="M49" s="5"/>
      <c r="N49" s="5"/>
      <c r="O49" s="5"/>
      <c r="P49" s="7">
        <f t="shared" si="0"/>
        <v>0</v>
      </c>
    </row>
    <row r="50" spans="1:16" x14ac:dyDescent="0.25">
      <c r="A50" s="4" t="s">
        <v>45</v>
      </c>
      <c r="B50" s="5">
        <v>0</v>
      </c>
      <c r="C50" s="5">
        <v>0</v>
      </c>
      <c r="D50" s="7">
        <v>0</v>
      </c>
      <c r="E50" s="21"/>
      <c r="F50" s="21"/>
      <c r="G50" s="21"/>
      <c r="H50" s="21"/>
      <c r="I50" s="21"/>
      <c r="J50" s="21"/>
      <c r="K50" s="5"/>
      <c r="L50" s="5"/>
      <c r="M50" s="5"/>
      <c r="N50" s="5"/>
      <c r="O50" s="5"/>
      <c r="P50" s="7">
        <f t="shared" si="0"/>
        <v>0</v>
      </c>
    </row>
    <row r="51" spans="1:16" x14ac:dyDescent="0.25">
      <c r="A51" s="4" t="s">
        <v>46</v>
      </c>
      <c r="B51" s="5">
        <v>0</v>
      </c>
      <c r="C51" s="5">
        <v>0</v>
      </c>
      <c r="D51" s="7">
        <v>0</v>
      </c>
      <c r="E51" s="21"/>
      <c r="F51" s="21"/>
      <c r="G51" s="21"/>
      <c r="H51" s="21"/>
      <c r="I51" s="21"/>
      <c r="J51" s="21"/>
      <c r="K51" s="5"/>
      <c r="L51" s="5"/>
      <c r="M51" s="5"/>
      <c r="N51" s="5"/>
      <c r="O51" s="5"/>
      <c r="P51" s="7">
        <f t="shared" si="0"/>
        <v>0</v>
      </c>
    </row>
    <row r="52" spans="1:16" x14ac:dyDescent="0.25">
      <c r="A52" s="3" t="s">
        <v>47</v>
      </c>
      <c r="B52" s="7">
        <f>+B53+B54+B55+B56+B57+B58+B59+B60+B61</f>
        <v>5616878.71</v>
      </c>
      <c r="C52" s="7">
        <f>+C53+C54+C55+C56+C57+C58+C59+C60+C61</f>
        <v>0</v>
      </c>
      <c r="D52" s="7">
        <v>0</v>
      </c>
      <c r="E52" s="20"/>
      <c r="F52" s="20"/>
      <c r="G52" s="20"/>
      <c r="H52" s="20"/>
      <c r="I52" s="20"/>
      <c r="J52" s="20"/>
      <c r="K52" s="5"/>
      <c r="L52" s="5"/>
      <c r="M52" s="5"/>
      <c r="N52" s="5"/>
      <c r="O52" s="5"/>
      <c r="P52" s="7">
        <f t="shared" si="0"/>
        <v>0</v>
      </c>
    </row>
    <row r="53" spans="1:16" x14ac:dyDescent="0.25">
      <c r="A53" s="4" t="s">
        <v>48</v>
      </c>
      <c r="B53" s="5">
        <v>2550000</v>
      </c>
      <c r="C53" s="5">
        <v>0</v>
      </c>
      <c r="D53" s="7">
        <v>0</v>
      </c>
      <c r="E53" s="21"/>
      <c r="F53" s="21"/>
      <c r="G53" s="21"/>
      <c r="H53" s="21"/>
      <c r="I53" s="21"/>
      <c r="J53" s="21"/>
      <c r="K53" s="5"/>
      <c r="L53" s="5"/>
      <c r="M53" s="5"/>
      <c r="N53" s="5"/>
      <c r="O53" s="5"/>
      <c r="P53" s="7">
        <f t="shared" si="0"/>
        <v>0</v>
      </c>
    </row>
    <row r="54" spans="1:16" x14ac:dyDescent="0.25">
      <c r="A54" s="4" t="s">
        <v>49</v>
      </c>
      <c r="B54" s="5">
        <v>170000</v>
      </c>
      <c r="C54" s="5">
        <v>0</v>
      </c>
      <c r="D54" s="7">
        <v>0</v>
      </c>
      <c r="E54" s="21"/>
      <c r="F54" s="21"/>
      <c r="G54" s="21"/>
      <c r="H54" s="21"/>
      <c r="I54" s="21"/>
      <c r="J54" s="21"/>
      <c r="K54" s="5"/>
      <c r="L54" s="5"/>
      <c r="M54" s="5"/>
      <c r="N54" s="5"/>
      <c r="O54" s="5"/>
      <c r="P54" s="7">
        <f t="shared" si="0"/>
        <v>0</v>
      </c>
    </row>
    <row r="55" spans="1:16" x14ac:dyDescent="0.25">
      <c r="A55" s="4" t="s">
        <v>50</v>
      </c>
      <c r="B55" s="5">
        <v>110000</v>
      </c>
      <c r="C55" s="5">
        <v>0</v>
      </c>
      <c r="D55" s="7">
        <v>0</v>
      </c>
      <c r="E55" s="21"/>
      <c r="F55" s="21"/>
      <c r="G55" s="21"/>
      <c r="H55" s="21"/>
      <c r="I55" s="21"/>
      <c r="J55" s="21"/>
      <c r="K55" s="5"/>
      <c r="L55" s="5"/>
      <c r="M55" s="5"/>
      <c r="N55" s="5"/>
      <c r="O55" s="5"/>
      <c r="P55" s="7">
        <f t="shared" si="0"/>
        <v>0</v>
      </c>
    </row>
    <row r="56" spans="1:16" x14ac:dyDescent="0.25">
      <c r="A56" s="4" t="s">
        <v>51</v>
      </c>
      <c r="B56" s="5">
        <v>0</v>
      </c>
      <c r="C56" s="5">
        <v>0</v>
      </c>
      <c r="D56" s="7">
        <v>0</v>
      </c>
      <c r="E56" s="21"/>
      <c r="F56" s="21"/>
      <c r="G56" s="21"/>
      <c r="H56" s="21"/>
      <c r="I56" s="21"/>
      <c r="J56" s="21"/>
      <c r="K56" s="5"/>
      <c r="L56" s="5"/>
      <c r="M56" s="5"/>
      <c r="N56" s="5"/>
      <c r="O56" s="5"/>
      <c r="P56" s="7">
        <f t="shared" si="0"/>
        <v>0</v>
      </c>
    </row>
    <row r="57" spans="1:16" x14ac:dyDescent="0.25">
      <c r="A57" s="4" t="s">
        <v>52</v>
      </c>
      <c r="B57" s="5">
        <v>1366050</v>
      </c>
      <c r="C57" s="5">
        <v>0</v>
      </c>
      <c r="D57" s="7">
        <v>0</v>
      </c>
      <c r="E57" s="21"/>
      <c r="F57" s="21"/>
      <c r="G57" s="21"/>
      <c r="H57" s="21"/>
      <c r="I57" s="21"/>
      <c r="J57" s="21"/>
      <c r="K57" s="5"/>
      <c r="L57" s="5"/>
      <c r="M57" s="5"/>
      <c r="N57" s="5"/>
      <c r="O57" s="5"/>
      <c r="P57" s="7">
        <f t="shared" si="0"/>
        <v>0</v>
      </c>
    </row>
    <row r="58" spans="1:16" x14ac:dyDescent="0.25">
      <c r="A58" s="4" t="s">
        <v>53</v>
      </c>
      <c r="B58" s="5">
        <v>1120828.71</v>
      </c>
      <c r="C58" s="5">
        <v>0</v>
      </c>
      <c r="D58" s="7">
        <v>0</v>
      </c>
      <c r="E58" s="21"/>
      <c r="F58" s="21"/>
      <c r="G58" s="21"/>
      <c r="H58" s="21"/>
      <c r="I58" s="21"/>
      <c r="J58" s="21"/>
      <c r="K58" s="5"/>
      <c r="L58" s="5"/>
      <c r="M58" s="5"/>
      <c r="N58" s="5"/>
      <c r="O58" s="5"/>
      <c r="P58" s="7">
        <f t="shared" si="0"/>
        <v>0</v>
      </c>
    </row>
    <row r="59" spans="1:16" x14ac:dyDescent="0.25">
      <c r="A59" s="4" t="s">
        <v>54</v>
      </c>
      <c r="B59" s="5">
        <v>0</v>
      </c>
      <c r="C59" s="5">
        <v>0</v>
      </c>
      <c r="D59" s="7">
        <v>0</v>
      </c>
      <c r="E59" s="21"/>
      <c r="F59" s="21"/>
      <c r="G59" s="21"/>
      <c r="H59" s="21"/>
      <c r="I59" s="21"/>
      <c r="J59" s="21"/>
      <c r="K59" s="5"/>
      <c r="L59" s="5"/>
      <c r="M59" s="5"/>
      <c r="N59" s="5"/>
      <c r="O59" s="5"/>
      <c r="P59" s="7">
        <f t="shared" si="0"/>
        <v>0</v>
      </c>
    </row>
    <row r="60" spans="1:16" x14ac:dyDescent="0.25">
      <c r="A60" s="4" t="s">
        <v>55</v>
      </c>
      <c r="B60" s="5">
        <v>0</v>
      </c>
      <c r="C60" s="5">
        <v>0</v>
      </c>
      <c r="D60" s="7">
        <v>0</v>
      </c>
      <c r="E60" s="21"/>
      <c r="F60" s="21"/>
      <c r="G60" s="21"/>
      <c r="H60" s="21"/>
      <c r="I60" s="21"/>
      <c r="J60" s="21"/>
      <c r="K60" s="5"/>
      <c r="L60" s="5"/>
      <c r="M60" s="5"/>
      <c r="N60" s="5"/>
      <c r="O60" s="5"/>
      <c r="P60" s="7">
        <f t="shared" si="0"/>
        <v>0</v>
      </c>
    </row>
    <row r="61" spans="1:16" x14ac:dyDescent="0.25">
      <c r="A61" s="4" t="s">
        <v>56</v>
      </c>
      <c r="B61" s="5">
        <v>300000</v>
      </c>
      <c r="C61" s="5">
        <v>0</v>
      </c>
      <c r="D61" s="7">
        <v>0</v>
      </c>
      <c r="E61" s="21"/>
      <c r="F61" s="21"/>
      <c r="G61" s="21"/>
      <c r="H61" s="21"/>
      <c r="I61" s="21"/>
      <c r="J61" s="21"/>
      <c r="K61" s="5"/>
      <c r="L61" s="5"/>
      <c r="M61" s="5"/>
      <c r="N61" s="5"/>
      <c r="O61" s="5"/>
      <c r="P61" s="7">
        <f t="shared" si="0"/>
        <v>0</v>
      </c>
    </row>
    <row r="62" spans="1:16" x14ac:dyDescent="0.25">
      <c r="A62" s="3" t="s">
        <v>57</v>
      </c>
      <c r="B62" s="7">
        <f>+B63+B64+B65+B66</f>
        <v>0</v>
      </c>
      <c r="C62" s="5">
        <v>0</v>
      </c>
      <c r="D62" s="7">
        <v>0</v>
      </c>
      <c r="E62" s="26"/>
      <c r="F62" s="26"/>
      <c r="G62" s="26"/>
      <c r="H62" s="26"/>
      <c r="I62" s="26"/>
      <c r="J62" s="26"/>
      <c r="K62" s="5"/>
      <c r="L62" s="5"/>
      <c r="M62" s="5"/>
      <c r="N62" s="5"/>
      <c r="O62" s="5"/>
      <c r="P62" s="7">
        <f t="shared" si="0"/>
        <v>0</v>
      </c>
    </row>
    <row r="63" spans="1:16" x14ac:dyDescent="0.25">
      <c r="A63" s="4" t="s">
        <v>58</v>
      </c>
      <c r="B63" s="5">
        <v>0</v>
      </c>
      <c r="C63" s="5">
        <v>0</v>
      </c>
      <c r="D63" s="7">
        <v>0</v>
      </c>
      <c r="E63" s="21"/>
      <c r="F63" s="21"/>
      <c r="G63" s="21"/>
      <c r="H63" s="21"/>
      <c r="I63" s="21"/>
      <c r="J63" s="21"/>
      <c r="K63" s="5"/>
      <c r="L63" s="5"/>
      <c r="M63" s="5"/>
      <c r="N63" s="5"/>
      <c r="O63" s="5"/>
      <c r="P63" s="7">
        <f t="shared" si="0"/>
        <v>0</v>
      </c>
    </row>
    <row r="64" spans="1:16" x14ac:dyDescent="0.25">
      <c r="A64" s="4" t="s">
        <v>59</v>
      </c>
      <c r="B64" s="5">
        <v>0</v>
      </c>
      <c r="C64" s="5">
        <v>0</v>
      </c>
      <c r="D64" s="7">
        <v>0</v>
      </c>
      <c r="E64" s="21"/>
      <c r="F64" s="21"/>
      <c r="G64" s="21"/>
      <c r="H64" s="21"/>
      <c r="I64" s="21"/>
      <c r="J64" s="21"/>
      <c r="K64" s="5"/>
      <c r="L64" s="5"/>
      <c r="M64" s="5"/>
      <c r="N64" s="5"/>
      <c r="O64" s="5"/>
      <c r="P64" s="7">
        <f t="shared" si="0"/>
        <v>0</v>
      </c>
    </row>
    <row r="65" spans="1:16" x14ac:dyDescent="0.25">
      <c r="A65" s="4" t="s">
        <v>60</v>
      </c>
      <c r="B65" s="5">
        <v>0</v>
      </c>
      <c r="C65" s="5">
        <v>0</v>
      </c>
      <c r="D65" s="7">
        <v>0</v>
      </c>
      <c r="E65" s="21"/>
      <c r="F65" s="21"/>
      <c r="G65" s="21"/>
      <c r="H65" s="21"/>
      <c r="I65" s="21"/>
      <c r="J65" s="21"/>
      <c r="K65" s="5"/>
      <c r="L65" s="5"/>
      <c r="M65" s="5"/>
      <c r="N65" s="5"/>
      <c r="O65" s="5"/>
      <c r="P65" s="7">
        <f t="shared" si="0"/>
        <v>0</v>
      </c>
    </row>
    <row r="66" spans="1:16" x14ac:dyDescent="0.25">
      <c r="A66" s="4" t="s">
        <v>61</v>
      </c>
      <c r="B66" s="5">
        <v>0</v>
      </c>
      <c r="C66" s="5">
        <v>0</v>
      </c>
      <c r="D66" s="7">
        <v>0</v>
      </c>
      <c r="E66" s="21"/>
      <c r="F66" s="21"/>
      <c r="G66" s="21"/>
      <c r="H66" s="21"/>
      <c r="I66" s="21"/>
      <c r="J66" s="21"/>
      <c r="K66" s="5"/>
      <c r="L66" s="5"/>
      <c r="M66" s="5"/>
      <c r="N66" s="5"/>
      <c r="O66" s="5"/>
      <c r="P66" s="7">
        <f t="shared" si="0"/>
        <v>0</v>
      </c>
    </row>
    <row r="67" spans="1:16" x14ac:dyDescent="0.25">
      <c r="A67" s="3" t="s">
        <v>62</v>
      </c>
      <c r="B67" s="7">
        <v>0</v>
      </c>
      <c r="C67" s="5">
        <v>0</v>
      </c>
      <c r="D67" s="7">
        <v>0</v>
      </c>
      <c r="E67" s="26"/>
      <c r="F67" s="26"/>
      <c r="G67" s="26"/>
      <c r="H67" s="26"/>
      <c r="I67" s="26"/>
      <c r="J67" s="26"/>
      <c r="K67" s="5"/>
      <c r="L67" s="5"/>
      <c r="M67" s="5"/>
      <c r="N67" s="5"/>
      <c r="O67" s="5"/>
      <c r="P67" s="7">
        <f t="shared" si="0"/>
        <v>0</v>
      </c>
    </row>
    <row r="68" spans="1:16" x14ac:dyDescent="0.25">
      <c r="A68" s="4" t="s">
        <v>63</v>
      </c>
      <c r="B68" s="5">
        <v>0</v>
      </c>
      <c r="C68" s="5">
        <v>0</v>
      </c>
      <c r="D68" s="7">
        <v>0</v>
      </c>
      <c r="E68" s="21"/>
      <c r="F68" s="21"/>
      <c r="G68" s="21"/>
      <c r="H68" s="21"/>
      <c r="I68" s="21"/>
      <c r="J68" s="21"/>
      <c r="K68" s="5"/>
      <c r="L68" s="5"/>
      <c r="M68" s="5"/>
      <c r="N68" s="5"/>
      <c r="O68" s="5"/>
      <c r="P68" s="7">
        <f t="shared" si="0"/>
        <v>0</v>
      </c>
    </row>
    <row r="69" spans="1:16" x14ac:dyDescent="0.25">
      <c r="A69" s="4" t="s">
        <v>64</v>
      </c>
      <c r="B69" s="5">
        <v>0</v>
      </c>
      <c r="C69" s="5">
        <v>0</v>
      </c>
      <c r="D69" s="7">
        <v>0</v>
      </c>
      <c r="E69" s="21"/>
      <c r="F69" s="21"/>
      <c r="G69" s="21"/>
      <c r="H69" s="21"/>
      <c r="I69" s="21"/>
      <c r="J69" s="21"/>
      <c r="K69" s="5"/>
      <c r="L69" s="5"/>
      <c r="M69" s="5"/>
      <c r="N69" s="5"/>
      <c r="O69" s="5"/>
      <c r="P69" s="7">
        <f t="shared" si="0"/>
        <v>0</v>
      </c>
    </row>
    <row r="70" spans="1:16" x14ac:dyDescent="0.25">
      <c r="A70" s="3" t="s">
        <v>65</v>
      </c>
      <c r="B70" s="7">
        <v>0</v>
      </c>
      <c r="C70" s="7">
        <v>0</v>
      </c>
      <c r="D70" s="7">
        <v>0</v>
      </c>
      <c r="E70" s="26"/>
      <c r="F70" s="26"/>
      <c r="G70" s="26"/>
      <c r="H70" s="26"/>
      <c r="I70" s="26"/>
      <c r="J70" s="26"/>
      <c r="K70" s="5"/>
      <c r="L70" s="5"/>
      <c r="M70" s="5"/>
      <c r="N70" s="5"/>
      <c r="O70" s="5"/>
      <c r="P70" s="7">
        <f t="shared" si="0"/>
        <v>0</v>
      </c>
    </row>
    <row r="71" spans="1:16" x14ac:dyDescent="0.25">
      <c r="A71" s="4" t="s">
        <v>66</v>
      </c>
      <c r="B71" s="5">
        <v>0</v>
      </c>
      <c r="C71" s="5">
        <v>0</v>
      </c>
      <c r="D71" s="7">
        <v>0</v>
      </c>
      <c r="E71" s="21"/>
      <c r="F71" s="21"/>
      <c r="G71" s="21"/>
      <c r="H71" s="21"/>
      <c r="I71" s="21"/>
      <c r="J71" s="21"/>
      <c r="K71" s="5"/>
      <c r="L71" s="5"/>
      <c r="M71" s="5"/>
      <c r="N71" s="5"/>
      <c r="O71" s="5"/>
      <c r="P71" s="7">
        <f t="shared" si="0"/>
        <v>0</v>
      </c>
    </row>
    <row r="72" spans="1:16" x14ac:dyDescent="0.25">
      <c r="A72" s="4" t="s">
        <v>67</v>
      </c>
      <c r="B72" s="5">
        <v>0</v>
      </c>
      <c r="C72" s="5">
        <v>0</v>
      </c>
      <c r="D72" s="7">
        <v>0</v>
      </c>
      <c r="E72" s="21"/>
      <c r="F72" s="21"/>
      <c r="G72" s="21"/>
      <c r="H72" s="21"/>
      <c r="I72" s="21"/>
      <c r="J72" s="21"/>
      <c r="K72" s="5"/>
      <c r="L72" s="5"/>
      <c r="M72" s="5"/>
      <c r="N72" s="5"/>
      <c r="O72" s="5"/>
      <c r="P72" s="7">
        <f t="shared" si="0"/>
        <v>0</v>
      </c>
    </row>
    <row r="73" spans="1:16" x14ac:dyDescent="0.25">
      <c r="A73" s="4" t="s">
        <v>68</v>
      </c>
      <c r="B73" s="5">
        <v>0</v>
      </c>
      <c r="C73" s="5">
        <v>0</v>
      </c>
      <c r="D73" s="7">
        <v>0</v>
      </c>
      <c r="E73" s="21"/>
      <c r="F73" s="21"/>
      <c r="G73" s="21"/>
      <c r="H73" s="21"/>
      <c r="I73" s="21"/>
      <c r="J73" s="21"/>
      <c r="K73" s="5"/>
      <c r="L73" s="5"/>
      <c r="M73" s="5"/>
      <c r="N73" s="5"/>
      <c r="O73" s="5"/>
      <c r="P73" s="7">
        <f>+D73+E73+F73+G73+H73+J73+I73+K73+L73+M73+N73+O73</f>
        <v>0</v>
      </c>
    </row>
    <row r="74" spans="1:16" x14ac:dyDescent="0.25">
      <c r="A74" s="1" t="s">
        <v>69</v>
      </c>
      <c r="B74" s="8">
        <f>+B75+B79+B81</f>
        <v>0</v>
      </c>
      <c r="C74" s="8">
        <f>+C75+C79+C81</f>
        <v>0</v>
      </c>
      <c r="D74" s="8">
        <f t="shared" ref="D74:O74" si="1">+D75+D79+D81</f>
        <v>0</v>
      </c>
      <c r="E74" s="8">
        <f t="shared" si="1"/>
        <v>0</v>
      </c>
      <c r="F74" s="8">
        <f t="shared" si="1"/>
        <v>0</v>
      </c>
      <c r="G74" s="8">
        <f t="shared" si="1"/>
        <v>0</v>
      </c>
      <c r="H74" s="8">
        <f t="shared" si="1"/>
        <v>0</v>
      </c>
      <c r="I74" s="8">
        <f t="shared" si="1"/>
        <v>0</v>
      </c>
      <c r="J74" s="8">
        <f t="shared" si="1"/>
        <v>0</v>
      </c>
      <c r="K74" s="8">
        <f t="shared" si="1"/>
        <v>0</v>
      </c>
      <c r="L74" s="8">
        <f t="shared" si="1"/>
        <v>0</v>
      </c>
      <c r="M74" s="8">
        <f t="shared" si="1"/>
        <v>0</v>
      </c>
      <c r="N74" s="8">
        <f t="shared" si="1"/>
        <v>0</v>
      </c>
      <c r="O74" s="8">
        <f t="shared" si="1"/>
        <v>0</v>
      </c>
      <c r="P74" s="8">
        <f>+P75+P79+P81</f>
        <v>0</v>
      </c>
    </row>
    <row r="75" spans="1:16" x14ac:dyDescent="0.25">
      <c r="A75" s="3" t="s">
        <v>70</v>
      </c>
      <c r="B75" s="7">
        <f>+B76+B77</f>
        <v>0</v>
      </c>
      <c r="C75" s="5">
        <v>0</v>
      </c>
      <c r="D75" s="7">
        <v>0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7">
        <f t="shared" ref="P75:P82" si="2">+D75+E75+F75+G75+H75+J75+I75+K75+L75+M75+N75+O75</f>
        <v>0</v>
      </c>
    </row>
    <row r="76" spans="1:16" x14ac:dyDescent="0.25">
      <c r="A76" s="4" t="s">
        <v>71</v>
      </c>
      <c r="B76" s="5">
        <v>0</v>
      </c>
      <c r="C76" s="5">
        <v>0</v>
      </c>
      <c r="D76" s="7">
        <v>0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7">
        <f t="shared" si="2"/>
        <v>0</v>
      </c>
    </row>
    <row r="77" spans="1:16" x14ac:dyDescent="0.25">
      <c r="A77" s="4" t="s">
        <v>72</v>
      </c>
      <c r="B77" s="5">
        <v>0</v>
      </c>
      <c r="C77" s="5">
        <v>0</v>
      </c>
      <c r="D77" s="7">
        <v>0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7">
        <f t="shared" si="2"/>
        <v>0</v>
      </c>
    </row>
    <row r="78" spans="1:16" x14ac:dyDescent="0.25">
      <c r="A78" s="3" t="s">
        <v>73</v>
      </c>
      <c r="B78" s="7">
        <f>+B79+B80</f>
        <v>0</v>
      </c>
      <c r="C78" s="5">
        <v>0</v>
      </c>
      <c r="D78" s="7">
        <v>0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7">
        <f t="shared" si="2"/>
        <v>0</v>
      </c>
    </row>
    <row r="79" spans="1:16" x14ac:dyDescent="0.25">
      <c r="A79" s="4" t="s">
        <v>74</v>
      </c>
      <c r="B79" s="5">
        <v>0</v>
      </c>
      <c r="C79" s="5">
        <v>0</v>
      </c>
      <c r="D79" s="7">
        <v>0</v>
      </c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7">
        <f t="shared" si="2"/>
        <v>0</v>
      </c>
    </row>
    <row r="80" spans="1:16" x14ac:dyDescent="0.25">
      <c r="A80" s="4" t="s">
        <v>75</v>
      </c>
      <c r="B80" s="5">
        <v>0</v>
      </c>
      <c r="C80" s="5">
        <v>0</v>
      </c>
      <c r="D80" s="7">
        <v>0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7">
        <f t="shared" si="2"/>
        <v>0</v>
      </c>
    </row>
    <row r="81" spans="1:19" x14ac:dyDescent="0.25">
      <c r="A81" s="3" t="s">
        <v>76</v>
      </c>
      <c r="B81" s="7">
        <f>+B82</f>
        <v>0</v>
      </c>
      <c r="C81" s="5">
        <v>0</v>
      </c>
      <c r="D81" s="7">
        <v>0</v>
      </c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7">
        <f t="shared" si="2"/>
        <v>0</v>
      </c>
    </row>
    <row r="82" spans="1:19" x14ac:dyDescent="0.25">
      <c r="A82" s="4" t="s">
        <v>77</v>
      </c>
      <c r="B82" s="5">
        <v>0</v>
      </c>
      <c r="C82" s="5">
        <v>0</v>
      </c>
      <c r="D82" s="7">
        <v>0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7">
        <f t="shared" si="2"/>
        <v>0</v>
      </c>
    </row>
    <row r="83" spans="1:19" x14ac:dyDescent="0.25">
      <c r="A83" s="9" t="s">
        <v>78</v>
      </c>
      <c r="B83" s="17">
        <f>+B10+B16+B26+B36+B52+B62+B66+B70+B75+B78+B81</f>
        <v>692073784</v>
      </c>
      <c r="C83" s="17">
        <f>+C10+C16+C26+C36+C52+C62+C66+C70+C74</f>
        <v>0</v>
      </c>
      <c r="D83" s="17">
        <f>+D16+D10+D26+D36+D44+D52+D62+D67+D70+D74</f>
        <v>43849948.209999993</v>
      </c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17">
        <f>+P16+P10+P26+P36+P44+P52+P62+P67+P70+P74</f>
        <v>43849948.209999993</v>
      </c>
      <c r="S83" s="29"/>
    </row>
    <row r="84" spans="1:19" x14ac:dyDescent="0.25">
      <c r="A84" t="s">
        <v>79</v>
      </c>
    </row>
    <row r="86" spans="1:19" ht="12" customHeight="1" x14ac:dyDescent="0.25">
      <c r="A86" s="47" t="s">
        <v>86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</row>
    <row r="87" spans="1:19" ht="18.75" customHeight="1" x14ac:dyDescent="0.25">
      <c r="A87" s="49" t="s">
        <v>87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</row>
    <row r="88" spans="1:19" ht="31.5" customHeight="1" x14ac:dyDescent="0.25">
      <c r="A88" s="51" t="s">
        <v>88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</row>
    <row r="89" spans="1:19" ht="19.5" customHeight="1" x14ac:dyDescent="0.25">
      <c r="A89" s="28"/>
      <c r="B89" s="28"/>
    </row>
    <row r="90" spans="1:19" ht="19.5" customHeight="1" x14ac:dyDescent="0.25">
      <c r="A90" s="28"/>
      <c r="B90" s="28"/>
    </row>
    <row r="91" spans="1:19" ht="62.25" customHeight="1" x14ac:dyDescent="0.25">
      <c r="A91" s="28"/>
      <c r="B91" s="28"/>
    </row>
    <row r="96" spans="1:19" x14ac:dyDescent="0.25">
      <c r="A96" s="10" t="s">
        <v>105</v>
      </c>
      <c r="B96" s="10"/>
      <c r="C96" s="10"/>
      <c r="D96" s="11" t="s">
        <v>80</v>
      </c>
    </row>
    <row r="97" spans="1:16" x14ac:dyDescent="0.25">
      <c r="A97" s="12" t="s">
        <v>106</v>
      </c>
      <c r="B97" s="12"/>
      <c r="C97" s="12"/>
      <c r="D97" s="13" t="s">
        <v>81</v>
      </c>
    </row>
    <row r="98" spans="1:16" x14ac:dyDescent="0.25">
      <c r="A98" s="14" t="s">
        <v>107</v>
      </c>
      <c r="B98" s="14"/>
      <c r="C98" s="14"/>
      <c r="D98" s="15" t="s">
        <v>82</v>
      </c>
    </row>
    <row r="99" spans="1:16" x14ac:dyDescent="0.25">
      <c r="A99" s="14"/>
      <c r="B99" s="14"/>
      <c r="C99" s="14"/>
      <c r="D99" s="15"/>
    </row>
    <row r="100" spans="1:16" x14ac:dyDescent="0.25">
      <c r="A100" s="14"/>
      <c r="B100" s="15"/>
    </row>
    <row r="101" spans="1:16" x14ac:dyDescent="0.25">
      <c r="A101" s="14"/>
      <c r="B101" s="15"/>
    </row>
    <row r="102" spans="1:16" x14ac:dyDescent="0.25">
      <c r="A102" s="14"/>
      <c r="B102" s="15"/>
    </row>
    <row r="103" spans="1:16" x14ac:dyDescent="0.25">
      <c r="A103" s="16"/>
      <c r="B103" s="16"/>
    </row>
    <row r="104" spans="1:16" x14ac:dyDescent="0.25">
      <c r="A104" s="46" t="s">
        <v>83</v>
      </c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</row>
    <row r="105" spans="1:16" x14ac:dyDescent="0.25">
      <c r="A105" s="53" t="s">
        <v>84</v>
      </c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</row>
    <row r="106" spans="1:16" x14ac:dyDescent="0.25">
      <c r="A106" s="54" t="s">
        <v>85</v>
      </c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</row>
  </sheetData>
  <mergeCells count="16">
    <mergeCell ref="A105:P105"/>
    <mergeCell ref="A106:P106"/>
    <mergeCell ref="C7:C8"/>
    <mergeCell ref="D7:P7"/>
    <mergeCell ref="A7:A8"/>
    <mergeCell ref="B7:B8"/>
    <mergeCell ref="A104:P104"/>
    <mergeCell ref="A86:P86"/>
    <mergeCell ref="A87:P87"/>
    <mergeCell ref="A88:P88"/>
    <mergeCell ref="A1:B1"/>
    <mergeCell ref="A2:P2"/>
    <mergeCell ref="A3:P3"/>
    <mergeCell ref="A5:P5"/>
    <mergeCell ref="A6:P6"/>
    <mergeCell ref="A4:P4"/>
  </mergeCells>
  <pageMargins left="0.23622047244094488" right="0.23622047244094488" top="0.74803149606299213" bottom="0.74803149606299213" header="0.31496062992125984" footer="0.31496062992125984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2024-02-01T15:27:26Z</cp:lastPrinted>
  <dcterms:created xsi:type="dcterms:W3CDTF">2021-10-08T14:29:19Z</dcterms:created>
  <dcterms:modified xsi:type="dcterms:W3CDTF">2024-02-06T17:23:29Z</dcterms:modified>
</cp:coreProperties>
</file>