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A:\CARPETA PRESUPUESTO 2021\LIBRE ACCESO A LA INFORMACION 2021\EJECUCION DE GASTOS ENERO-DICIEMBRE 2021\EJECUCION DE GASTOS MAYO  2021\"/>
    </mc:Choice>
  </mc:AlternateContent>
  <xr:revisionPtr revIDLastSave="0" documentId="13_ncr:1_{0EA0FFAE-BB3D-43ED-8161-D8B61C84697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B31" i="3" l="1"/>
  <c r="B34" i="3"/>
  <c r="B32" i="3"/>
  <c r="B30" i="3"/>
  <c r="B29" i="3"/>
  <c r="B28" i="3"/>
  <c r="B26" i="3"/>
  <c r="B17" i="3"/>
  <c r="B22" i="3" l="1"/>
  <c r="B27" i="3"/>
  <c r="B16" i="3"/>
  <c r="C9" i="3" l="1"/>
  <c r="C15" i="3"/>
  <c r="N51" i="3"/>
  <c r="M51" i="3"/>
  <c r="L51" i="3"/>
  <c r="K51" i="3"/>
  <c r="J51" i="3"/>
  <c r="I51" i="3"/>
  <c r="H51" i="3"/>
  <c r="G51" i="3"/>
  <c r="F51" i="3"/>
  <c r="E51" i="3"/>
  <c r="D51" i="3"/>
  <c r="N43" i="3"/>
  <c r="M43" i="3"/>
  <c r="L43" i="3"/>
  <c r="K43" i="3"/>
  <c r="J43" i="3"/>
  <c r="I43" i="3"/>
  <c r="H43" i="3"/>
  <c r="G43" i="3"/>
  <c r="F43" i="3"/>
  <c r="E43" i="3"/>
  <c r="D43" i="3"/>
  <c r="N35" i="3"/>
  <c r="M35" i="3"/>
  <c r="L35" i="3"/>
  <c r="K35" i="3"/>
  <c r="J35" i="3"/>
  <c r="I35" i="3"/>
  <c r="H35" i="3"/>
  <c r="G35" i="3"/>
  <c r="F35" i="3"/>
  <c r="B35" i="3" s="1"/>
  <c r="E35" i="3"/>
  <c r="D35" i="3"/>
  <c r="N25" i="3"/>
  <c r="M25" i="3"/>
  <c r="L25" i="3"/>
  <c r="K25" i="3"/>
  <c r="K73" i="3" s="1"/>
  <c r="J25" i="3"/>
  <c r="I25" i="3"/>
  <c r="H25" i="3"/>
  <c r="G25" i="3"/>
  <c r="F25" i="3"/>
  <c r="E25" i="3"/>
  <c r="D25" i="3"/>
  <c r="N15" i="3"/>
  <c r="M15" i="3"/>
  <c r="L15" i="3"/>
  <c r="K15" i="3"/>
  <c r="J15" i="3"/>
  <c r="I15" i="3"/>
  <c r="G15" i="3"/>
  <c r="F15" i="3"/>
  <c r="E15" i="3"/>
  <c r="D15" i="3"/>
  <c r="N9" i="3"/>
  <c r="N73" i="3" s="1"/>
  <c r="M9" i="3"/>
  <c r="M73" i="3" s="1"/>
  <c r="L9" i="3"/>
  <c r="L73" i="3" s="1"/>
  <c r="K9" i="3"/>
  <c r="J9" i="3"/>
  <c r="J73" i="3" s="1"/>
  <c r="I9" i="3"/>
  <c r="I73" i="3" s="1"/>
  <c r="H9" i="3"/>
  <c r="G9" i="3"/>
  <c r="B9" i="3" s="1"/>
  <c r="F9" i="3"/>
  <c r="E9" i="3"/>
  <c r="D9" i="3"/>
  <c r="B25" i="3" l="1"/>
  <c r="H73" i="3"/>
  <c r="G73" i="3"/>
  <c r="F73" i="3"/>
  <c r="E73" i="3"/>
  <c r="D73" i="3"/>
  <c r="N86" i="3"/>
  <c r="N84" i="3"/>
  <c r="N82" i="3"/>
  <c r="N79" i="3"/>
  <c r="N76" i="3"/>
  <c r="B72" i="3" l="1"/>
  <c r="B71" i="3"/>
  <c r="B70" i="3"/>
  <c r="B68" i="3"/>
  <c r="B67" i="3"/>
  <c r="B65" i="3"/>
  <c r="B64" i="3"/>
  <c r="B63" i="3"/>
  <c r="B62" i="3"/>
  <c r="B60" i="3"/>
  <c r="B58" i="3"/>
  <c r="B57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6" i="3"/>
  <c r="B33" i="3"/>
  <c r="B24" i="3"/>
  <c r="B23" i="3"/>
  <c r="B21" i="3"/>
  <c r="B20" i="3"/>
  <c r="B19" i="3"/>
  <c r="B18" i="3"/>
  <c r="B14" i="3"/>
  <c r="B13" i="3"/>
  <c r="B12" i="3"/>
  <c r="B11" i="3"/>
  <c r="B10" i="3"/>
  <c r="B43" i="3"/>
  <c r="B51" i="3"/>
  <c r="B61" i="3"/>
  <c r="B66" i="3"/>
  <c r="B69" i="3"/>
  <c r="M84" i="3"/>
  <c r="M82" i="3"/>
  <c r="M79" i="3"/>
  <c r="M76" i="3"/>
  <c r="M86" i="3" l="1"/>
  <c r="L82" i="3"/>
  <c r="L79" i="3"/>
  <c r="L76" i="3"/>
  <c r="L84" i="3" l="1"/>
  <c r="K84" i="3"/>
  <c r="J84" i="3"/>
  <c r="I84" i="3"/>
  <c r="H84" i="3"/>
  <c r="G84" i="3"/>
  <c r="F84" i="3"/>
  <c r="E84" i="3"/>
  <c r="D84" i="3"/>
  <c r="C84" i="3"/>
  <c r="B84" i="3"/>
  <c r="C51" i="3"/>
  <c r="C43" i="3"/>
  <c r="C35" i="3"/>
  <c r="C25" i="3"/>
  <c r="B15" i="3"/>
  <c r="B73" i="3" s="1"/>
  <c r="J86" i="3"/>
  <c r="I86" i="3"/>
  <c r="F86" i="3"/>
  <c r="E86" i="3"/>
  <c r="B86" i="3" l="1"/>
  <c r="L86" i="3"/>
  <c r="C73" i="3"/>
  <c r="C86" i="3" s="1"/>
  <c r="G86" i="3"/>
  <c r="K86" i="3"/>
  <c r="D86" i="3"/>
  <c r="H86" i="3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<sst xmlns="http://schemas.openxmlformats.org/spreadsheetml/2006/main" count="117" uniqueCount="117">
  <si>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</si>
  <si>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</si>
  <si>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</si>
  <si>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</si>
  <si>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</si>
  <si>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</si>
  <si>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</si>
  <si>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</si>
  <si>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</si>
  <si>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</si>
  <si>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</si>
  <si>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</si>
  <si>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</si>
  <si>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</si>
  <si>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</si>
  <si>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</si>
  <si>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</si>
  <si>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</si>
  <si>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</si>
  <si>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</si>
  <si>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</si>
  <si>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</si>
  <si>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</si>
  <si>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</si>
  <si>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</si>
  <si>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</si>
  <si>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</si>
  <si>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</si>
  <si>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</si>
  <si>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</si>
  <si>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</si>
  <si>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</si>
  <si>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</si>
  <si>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</si>
  <si>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</si>
  <si>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</si>
  <si>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</si>
  <si>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</si>
  <si>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</si>
  <si>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</si>
  <si>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</si>
  <si>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</si>
  <si>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</si>
  <si>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</si>
  <si>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</si>
  <si>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</si>
  <si>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</si>
  <si>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</si>
  <si>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</si>
  <si>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</si>
  <si>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</si>
  <si>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</si>
  <si>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</si>
  <si>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</si>
  <si>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</si>
  <si>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</si>
  <si>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</si>
  <si>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</si>
  <si>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</si>
  <si>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</si>
  <si>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</si>
  <si>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</si>
  <si>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</si>
  <si>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</si>
  <si>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</si>
  <si>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</si>
  <si>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</si>
  <si>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</si>
  <si>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</si>
  <si>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</si>
  <si>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</si>
  <si>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</si>
  <si>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</si>
  <si>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</si>
  <si>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</si>
  <si>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</si>
  <si>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</si>
  <si>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</si>
  <si>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</si>
  <si>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</si>
  <si>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</si>
  <si>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</si>
  <si>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</si>
  <si>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</si>
  <si>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</si>
  <si>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</si>
  <si>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</si>
  <si>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</si>
  <si>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</si>
  <si>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</si>
  <si>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</si>
  <si>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</si>
  <si>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</si>
  <si>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</si>
  <si>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</si>
  <si>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</si>
  <si>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</si>
  <si>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</si>
  <si>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</si>
  <si>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SUPERINTENDENCIA DE SEGUROS </t>
  </si>
  <si>
    <t>ENCARGADA DE PRESUPUESTO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</si>
  <si>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</si>
  <si>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</si>
  <si>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</si>
  <si>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</si>
  <si>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</si>
  <si>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</si>
  <si>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</si>
  <si>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</si>
  <si>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</si>
  <si>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</si>
  <si>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</si>
  <si>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</si>
  <si>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</si>
  <si>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Año (2021)</t>
  </si>
  <si>
    <t>Fecha de registro: hasta el [01] de [05] del [2021]</t>
  </si>
  <si>
    <t>Fecha de imputación: hasta el [31] de [05]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</si>
</sst>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2" fontId="0" fillId="0" borderId="0" xfId="1" applyNumberFormat="1" applyFont="1"/>
    <xf numFmtId="2" fontId="1" fillId="0" borderId="0" xfId="1" applyNumberFormat="1" applyFont="1"/>
    <xf numFmtId="164" fontId="1" fillId="0" borderId="0" xfId="0" applyNumberFormat="1" applyFon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43" fontId="0" fillId="0" borderId="0" xfId="0" applyNumberFormat="1" applyFont="1" applyAlignment="1"/>
    <xf numFmtId="43" fontId="0" fillId="0" borderId="0" xfId="1" applyFont="1" applyAlignment="1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43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43" fontId="1" fillId="0" borderId="1" xfId="1" applyFont="1" applyBorder="1" applyAlignment="1">
      <alignment vertical="center" wrapText="1"/>
    </xf>
    <xf numFmtId="43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2" fontId="0" fillId="0" borderId="0" xfId="0" applyNumberFormat="1" applyFont="1"/>
    <xf numFmtId="0" fontId="1" fillId="0" borderId="3" xfId="0" applyFont="1" applyBorder="1"/>
    <xf numFmtId="0" fontId="1" fillId="0" borderId="0" xfId="0" applyFont="1"/>
    <xf numFmtId="43" fontId="0" fillId="0" borderId="0" xfId="1" applyFont="1" applyAlignment="1">
      <alignment vertical="center" wrapText="1"/>
    </xf>
    <xf numFmtId="164" fontId="1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topLeftCell="A79" zoomScaleNormal="100" workbookViewId="0">
      <selection activeCell="F83" sqref="F83"/>
    </sheetView>
  </sheetViews>
  <sheetFormatPr baseColWidth="10" defaultColWidth="9.140625" defaultRowHeight="15" x14ac:dyDescent="0.25"/>
  <cols>
    <col min="1" max="1" width="36.5703125" customWidth="1"/>
    <col min="2" max="2" width="18.28515625" customWidth="1"/>
    <col min="3" max="3" width="14.28515625" customWidth="1"/>
    <col min="4" max="4" width="16" customWidth="1"/>
    <col min="5" max="5" width="14" customWidth="1"/>
    <col min="6" max="6" width="14.140625" customWidth="1"/>
    <col min="7" max="7" width="15.140625" customWidth="1"/>
    <col min="8" max="8" width="15.7109375" customWidth="1"/>
    <col min="9" max="9" width="14.42578125" customWidth="1"/>
    <col min="10" max="10" width="14.140625" customWidth="1"/>
    <col min="11" max="11" width="14" customWidth="1"/>
    <col min="12" max="12" width="14.140625" customWidth="1"/>
    <col min="13" max="14" width="13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P1" s="8" t="s">
        <v>91</v>
      </c>
    </row>
    <row r="2" spans="1:27" ht="18.75" x14ac:dyDescent="0.25">
      <c r="A2" s="55" t="s">
        <v>99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3" t="s">
        <v>93</v>
      </c>
    </row>
    <row r="3" spans="1:27" ht="18.75" x14ac:dyDescent="0.25">
      <c r="A3" s="55" t="s">
        <v>114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13" t="s">
        <v>94</v>
      </c>
    </row>
    <row r="4" spans="1:27" ht="15.75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13" t="s">
        <v>92</v>
      </c>
    </row>
    <row r="5" spans="1:27" x14ac:dyDescent="0.25">
      <c r="A5" s="52" t="s">
        <v>36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P5" s="13" t="s">
        <v>95</v>
      </c>
    </row>
    <row r="6" spans="1:27" x14ac:dyDescent="0.25">
      <c r="P6" s="13" t="s">
        <v>96</v>
      </c>
    </row>
    <row r="7" spans="1:27" ht="15.75" x14ac:dyDescent="0.25">
      <c r="A7" s="11" t="s">
        <v>0</v>
      </c>
      <c r="B7" s="12" t="s">
        <v>98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Z7" s="18"/>
      <c r="AA7" s="18"/>
    </row>
    <row r="8" spans="1:27" x14ac:dyDescent="0.25">
      <c r="A8" s="1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0" x14ac:dyDescent="0.25">
      <c r="A9" s="3" t="s">
        <v>2</v>
      </c>
      <c r="B9" s="51">
        <f>+C9+D9+E9+F9+G9+H9+I9+J9+K9+L9+M9</f>
        <v>210314023.83000001</v>
      </c>
      <c r="C9" s="15">
        <f>+C10+C11+C12+C13+C14</f>
        <v>33887642.909999996</v>
      </c>
      <c r="D9" s="15">
        <f t="shared" ref="D9:N9" si="0">+D10+D11+D12+D13+D14</f>
        <v>54697410.640000001</v>
      </c>
      <c r="E9" s="15">
        <f t="shared" si="0"/>
        <v>58108577.350000001</v>
      </c>
      <c r="F9" s="15">
        <f t="shared" si="0"/>
        <v>31817220.75</v>
      </c>
      <c r="G9" s="15">
        <f t="shared" si="0"/>
        <v>31803172.180000003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R9" s="17"/>
    </row>
    <row r="10" spans="1:27" x14ac:dyDescent="0.25">
      <c r="A10" s="7" t="s">
        <v>3</v>
      </c>
      <c r="B10" s="42">
        <f t="shared" ref="B10:B14" si="1">+C10+D10+E10+F10+G10+H10+I10+J10+K10+L10+M10</f>
        <v>157776762.22999999</v>
      </c>
      <c r="C10" s="16">
        <v>26775288.309999999</v>
      </c>
      <c r="D10" s="16">
        <v>26491845.059999999</v>
      </c>
      <c r="E10" s="16">
        <v>52255879.649999999</v>
      </c>
      <c r="F10" s="48">
        <v>26125751.649999999</v>
      </c>
      <c r="G10" s="48">
        <v>26127997.560000002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27" x14ac:dyDescent="0.25">
      <c r="A11" s="7" t="s">
        <v>4</v>
      </c>
      <c r="B11" s="42">
        <f t="shared" si="1"/>
        <v>8420914.9100000001</v>
      </c>
      <c r="C11" s="16">
        <v>1532378.62</v>
      </c>
      <c r="D11" s="16">
        <v>1757236.29</v>
      </c>
      <c r="E11" s="16">
        <v>1802300</v>
      </c>
      <c r="F11" s="48">
        <v>1667000</v>
      </c>
      <c r="G11" s="48">
        <v>1662000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27" ht="30.75" customHeight="1" x14ac:dyDescent="0.25">
      <c r="A12" s="7" t="s">
        <v>37</v>
      </c>
      <c r="B12" s="42">
        <f t="shared" si="1"/>
        <v>720000</v>
      </c>
      <c r="C12" s="16">
        <v>180000</v>
      </c>
      <c r="D12" s="19">
        <v>0</v>
      </c>
      <c r="E12" s="16">
        <v>180000</v>
      </c>
      <c r="F12" s="48">
        <v>180000</v>
      </c>
      <c r="G12" s="48">
        <v>180000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27" ht="30" x14ac:dyDescent="0.25">
      <c r="A13" s="7" t="s">
        <v>5</v>
      </c>
      <c r="B13" s="42">
        <f t="shared" si="1"/>
        <v>24076871.550000001</v>
      </c>
      <c r="C13" s="16">
        <v>1493800</v>
      </c>
      <c r="D13" s="16">
        <v>22583071.550000001</v>
      </c>
      <c r="E13" s="19">
        <v>0</v>
      </c>
      <c r="F13" s="48">
        <v>0</v>
      </c>
      <c r="G13" s="48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27" ht="30" x14ac:dyDescent="0.25">
      <c r="A14" s="7" t="s">
        <v>6</v>
      </c>
      <c r="B14" s="42">
        <f t="shared" si="1"/>
        <v>19319475.140000001</v>
      </c>
      <c r="C14" s="16">
        <v>3906175.98</v>
      </c>
      <c r="D14" s="16">
        <v>3865257.74</v>
      </c>
      <c r="E14" s="16">
        <v>3870397.7</v>
      </c>
      <c r="F14" s="48">
        <v>3844469.1</v>
      </c>
      <c r="G14" s="48">
        <v>3833174.62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27" ht="19.5" customHeight="1" x14ac:dyDescent="0.25">
      <c r="A15" s="3" t="s">
        <v>7</v>
      </c>
      <c r="B15" s="21">
        <f>+C15+D15+E15+F15+G15+H15+I15+J15+K15+L15+M15</f>
        <v>19192014.809999999</v>
      </c>
      <c r="C15" s="15">
        <f>+C16+C17+C18+C19+C20+C21+C22+C23+C24</f>
        <v>274555.45999999996</v>
      </c>
      <c r="D15" s="4">
        <f t="shared" ref="D15:N15" si="2">+D16+D17+D18+D19+D20+D21+D22+D23+D24</f>
        <v>3565825.6999999997</v>
      </c>
      <c r="E15" s="4">
        <f t="shared" si="2"/>
        <v>4184690.33</v>
      </c>
      <c r="F15" s="4">
        <f t="shared" si="2"/>
        <v>7044756.0999999987</v>
      </c>
      <c r="G15" s="50">
        <f t="shared" si="2"/>
        <v>4122187.2199999997</v>
      </c>
      <c r="H15" s="4">
        <f>+H16+H17+H18+H19+H20+H21+H22+H23+H24</f>
        <v>0</v>
      </c>
      <c r="I15" s="4">
        <f t="shared" si="2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  <c r="N15" s="4">
        <f t="shared" si="2"/>
        <v>0</v>
      </c>
    </row>
    <row r="16" spans="1:27" ht="22.5" customHeight="1" x14ac:dyDescent="0.25">
      <c r="A16" s="7" t="s">
        <v>8</v>
      </c>
      <c r="B16" s="42">
        <f>+C16+D16+E16+F16+G16+H16+I16+J16+K16+L16+M16</f>
        <v>5880591.3200000003</v>
      </c>
      <c r="C16" s="16">
        <v>242105.46</v>
      </c>
      <c r="D16" s="16">
        <v>1388892.92</v>
      </c>
      <c r="E16" s="16">
        <v>1353319.81</v>
      </c>
      <c r="F16" s="48">
        <v>1172768.5899999999</v>
      </c>
      <c r="G16" s="48">
        <v>1723504.54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26.25" customHeight="1" x14ac:dyDescent="0.25">
      <c r="A17" s="7" t="s">
        <v>9</v>
      </c>
      <c r="B17" s="42">
        <f>+C17+D17+E17+F17+G17+H17+I17+J17+K17+L17+M17</f>
        <v>1561175.15</v>
      </c>
      <c r="C17" s="22">
        <v>0</v>
      </c>
      <c r="D17" s="46">
        <v>19250</v>
      </c>
      <c r="E17" s="46">
        <v>509426.18</v>
      </c>
      <c r="F17" s="49">
        <v>741942.22</v>
      </c>
      <c r="G17" s="49">
        <v>290556.75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7" t="s">
        <v>10</v>
      </c>
      <c r="B18" s="42">
        <f t="shared" ref="B18:B24" si="3">+C18+D18+E18+F18+G18+H18+I18+J18+K18+L18+M18</f>
        <v>43800</v>
      </c>
      <c r="C18" s="19">
        <v>0</v>
      </c>
      <c r="D18" s="19">
        <v>0</v>
      </c>
      <c r="E18" s="19">
        <v>0</v>
      </c>
      <c r="F18" s="48">
        <v>43800</v>
      </c>
      <c r="G18" s="48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8" customHeight="1" x14ac:dyDescent="0.25">
      <c r="A19" s="7" t="s">
        <v>11</v>
      </c>
      <c r="B19" s="42">
        <f t="shared" si="3"/>
        <v>0</v>
      </c>
      <c r="C19" s="19">
        <v>0</v>
      </c>
      <c r="D19" s="19">
        <v>0</v>
      </c>
      <c r="E19" s="19">
        <v>0</v>
      </c>
      <c r="F19" s="48">
        <v>0</v>
      </c>
      <c r="G19" s="48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7" t="s">
        <v>12</v>
      </c>
      <c r="B20" s="42">
        <f t="shared" si="3"/>
        <v>438354.80000000005</v>
      </c>
      <c r="C20" s="16">
        <v>32450</v>
      </c>
      <c r="D20" s="16">
        <v>176311.96</v>
      </c>
      <c r="E20" s="16">
        <v>98571.42</v>
      </c>
      <c r="F20" s="48">
        <v>65510.71</v>
      </c>
      <c r="G20" s="48">
        <v>65510.71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7" t="s">
        <v>13</v>
      </c>
      <c r="B21" s="42">
        <f t="shared" si="3"/>
        <v>7866573.3699999992</v>
      </c>
      <c r="C21" s="19">
        <v>0</v>
      </c>
      <c r="D21" s="16">
        <v>1389654.93</v>
      </c>
      <c r="E21" s="16">
        <v>1422252.83</v>
      </c>
      <c r="F21" s="48">
        <v>3930934.7199999997</v>
      </c>
      <c r="G21" s="48">
        <v>1123730.8899999999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60" x14ac:dyDescent="0.25">
      <c r="A22" s="7" t="s">
        <v>14</v>
      </c>
      <c r="B22" s="42">
        <f t="shared" si="3"/>
        <v>1163208.55</v>
      </c>
      <c r="C22" s="19">
        <v>0</v>
      </c>
      <c r="D22" s="19">
        <v>0</v>
      </c>
      <c r="E22" s="16">
        <v>565800.27</v>
      </c>
      <c r="F22" s="48">
        <v>295867.76</v>
      </c>
      <c r="G22" s="48">
        <v>301540.52</v>
      </c>
      <c r="H22" s="16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45" x14ac:dyDescent="0.25">
      <c r="A23" s="7" t="s">
        <v>15</v>
      </c>
      <c r="B23" s="42">
        <f t="shared" si="3"/>
        <v>1838493.25</v>
      </c>
      <c r="C23" s="19">
        <v>0</v>
      </c>
      <c r="D23" s="16">
        <v>191897.52</v>
      </c>
      <c r="E23" s="16">
        <v>235319.82</v>
      </c>
      <c r="F23" s="48">
        <v>793932.1</v>
      </c>
      <c r="G23" s="48">
        <v>617343.80999999994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30" x14ac:dyDescent="0.25">
      <c r="A24" s="7" t="s">
        <v>38</v>
      </c>
      <c r="B24" s="42">
        <f t="shared" si="3"/>
        <v>399818.37</v>
      </c>
      <c r="C24" s="19">
        <v>0</v>
      </c>
      <c r="D24" s="16">
        <v>399818.37</v>
      </c>
      <c r="E24" s="19">
        <v>0</v>
      </c>
      <c r="F24" s="19">
        <v>0</v>
      </c>
      <c r="G24" s="48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x14ac:dyDescent="0.25">
      <c r="A25" s="3" t="s">
        <v>16</v>
      </c>
      <c r="B25" s="21">
        <f>+C25+D25+E25+F25+G25+H25+I25+J25+K25+L25+M25</f>
        <v>9517278.7899999991</v>
      </c>
      <c r="C25" s="23">
        <f>+C26+C27+C28+C29+C30+C31+C32+C33+C34</f>
        <v>0</v>
      </c>
      <c r="D25" s="15">
        <f t="shared" ref="D25:N25" si="4">+D26+D27+D28+D29+D30+D31+D32+D33+D34</f>
        <v>60550</v>
      </c>
      <c r="E25" s="15">
        <f t="shared" si="4"/>
        <v>1448037.1</v>
      </c>
      <c r="F25" s="23">
        <f t="shared" si="4"/>
        <v>2057803.98</v>
      </c>
      <c r="G25" s="50">
        <f t="shared" si="4"/>
        <v>5950887.71</v>
      </c>
      <c r="H25" s="23">
        <f t="shared" si="4"/>
        <v>0</v>
      </c>
      <c r="I25" s="23">
        <f t="shared" si="4"/>
        <v>0</v>
      </c>
      <c r="J25" s="23">
        <f t="shared" si="4"/>
        <v>0</v>
      </c>
      <c r="K25" s="23">
        <f t="shared" si="4"/>
        <v>0</v>
      </c>
      <c r="L25" s="23">
        <f t="shared" si="4"/>
        <v>0</v>
      </c>
      <c r="M25" s="23">
        <f t="shared" si="4"/>
        <v>0</v>
      </c>
      <c r="N25" s="23">
        <f t="shared" si="4"/>
        <v>0</v>
      </c>
    </row>
    <row r="26" spans="1:14" ht="30" x14ac:dyDescent="0.25">
      <c r="A26" s="7" t="s">
        <v>17</v>
      </c>
      <c r="B26" s="42">
        <f>+C26+D26+E26+F26+G26+H26+I26+J26+K26+L26+M26</f>
        <v>614485.60000000009</v>
      </c>
      <c r="C26" s="19">
        <v>0</v>
      </c>
      <c r="D26" s="19">
        <v>0</v>
      </c>
      <c r="E26" s="16">
        <v>33182</v>
      </c>
      <c r="F26" s="48">
        <v>37999.279999999999</v>
      </c>
      <c r="G26" s="48">
        <v>543304.32000000007</v>
      </c>
      <c r="H26" s="19"/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x14ac:dyDescent="0.25">
      <c r="A27" s="7" t="s">
        <v>18</v>
      </c>
      <c r="B27" s="42">
        <f t="shared" ref="B27:B35" si="5">+C27+D27+E27+F27+G27+H27+I27+J27+K27+L27+M27</f>
        <v>101598</v>
      </c>
      <c r="C27" s="19">
        <v>0</v>
      </c>
      <c r="D27" s="16">
        <v>0</v>
      </c>
      <c r="E27" s="16">
        <v>101598</v>
      </c>
      <c r="F27" s="48">
        <v>0</v>
      </c>
      <c r="G27" s="48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30" x14ac:dyDescent="0.25">
      <c r="A28" s="7" t="s">
        <v>19</v>
      </c>
      <c r="B28" s="42">
        <f t="shared" si="5"/>
        <v>1153658.26</v>
      </c>
      <c r="C28" s="19">
        <v>0</v>
      </c>
      <c r="D28" s="16">
        <v>60550</v>
      </c>
      <c r="E28" s="16">
        <v>772487</v>
      </c>
      <c r="F28" s="48">
        <v>0</v>
      </c>
      <c r="G28" s="48">
        <v>320621.26</v>
      </c>
      <c r="H28" s="19"/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5">
      <c r="A29" s="7" t="s">
        <v>20</v>
      </c>
      <c r="B29" s="42">
        <f t="shared" si="5"/>
        <v>119286.57</v>
      </c>
      <c r="C29" s="19">
        <v>0</v>
      </c>
      <c r="D29" s="19">
        <v>0</v>
      </c>
      <c r="E29" s="16">
        <v>119286.57</v>
      </c>
      <c r="F29" s="48">
        <v>0</v>
      </c>
      <c r="G29" s="48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 ht="30" x14ac:dyDescent="0.25">
      <c r="A30" s="7" t="s">
        <v>21</v>
      </c>
      <c r="B30" s="42">
        <f t="shared" si="5"/>
        <v>578101.01</v>
      </c>
      <c r="C30" s="19">
        <v>0</v>
      </c>
      <c r="D30" s="19">
        <v>0</v>
      </c>
      <c r="E30" s="16">
        <v>50854.8</v>
      </c>
      <c r="F30" s="48">
        <v>0</v>
      </c>
      <c r="G30" s="48">
        <v>527246.21</v>
      </c>
      <c r="H30" s="19"/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 ht="30" x14ac:dyDescent="0.25">
      <c r="A31" s="7" t="s">
        <v>22</v>
      </c>
      <c r="B31" s="43">
        <f t="shared" ref="B31:B33" si="6">+C31+D31+E31+F31+G31+H31+I31+J31+K31+L31+M31</f>
        <v>42755.67</v>
      </c>
      <c r="C31" s="19">
        <v>0</v>
      </c>
      <c r="D31" s="19">
        <v>0</v>
      </c>
      <c r="E31" s="19">
        <v>0</v>
      </c>
      <c r="F31" s="48">
        <v>42755.67</v>
      </c>
      <c r="G31" s="48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 ht="30" x14ac:dyDescent="0.25">
      <c r="A32" s="7" t="s">
        <v>23</v>
      </c>
      <c r="B32" s="42">
        <f t="shared" si="5"/>
        <v>4228968.79</v>
      </c>
      <c r="C32" s="19">
        <v>0</v>
      </c>
      <c r="D32" s="19">
        <v>0</v>
      </c>
      <c r="E32" s="16">
        <v>164738.07</v>
      </c>
      <c r="F32" s="48">
        <v>64230.720000000001</v>
      </c>
      <c r="G32" s="48">
        <v>4000000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45" x14ac:dyDescent="0.25">
      <c r="A33" s="7" t="s">
        <v>39</v>
      </c>
      <c r="B33" s="43">
        <f t="shared" si="6"/>
        <v>0</v>
      </c>
      <c r="C33" s="19">
        <v>0</v>
      </c>
      <c r="D33" s="19">
        <v>0</v>
      </c>
      <c r="E33" s="19">
        <v>0</v>
      </c>
      <c r="F33" s="48">
        <v>0</v>
      </c>
      <c r="G33" s="48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x14ac:dyDescent="0.25">
      <c r="A34" s="7" t="s">
        <v>24</v>
      </c>
      <c r="B34" s="42">
        <f t="shared" si="5"/>
        <v>2678424.89</v>
      </c>
      <c r="C34" s="19">
        <v>0</v>
      </c>
      <c r="D34" s="19">
        <v>0</v>
      </c>
      <c r="E34" s="16">
        <v>205890.66</v>
      </c>
      <c r="F34" s="48">
        <v>1912818.31</v>
      </c>
      <c r="G34" s="48">
        <v>559715.91999999993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x14ac:dyDescent="0.25">
      <c r="A35" s="3" t="s">
        <v>25</v>
      </c>
      <c r="B35" s="21">
        <f t="shared" si="5"/>
        <v>867652.8</v>
      </c>
      <c r="C35" s="23">
        <f>+C36+C37+C38+C39+C40+C41+C42</f>
        <v>0</v>
      </c>
      <c r="D35" s="23">
        <f t="shared" ref="D35:N35" si="7">+D36+D37+D38+D39+D40+D41+D42</f>
        <v>0</v>
      </c>
      <c r="E35" s="15">
        <f t="shared" si="7"/>
        <v>529652.80000000005</v>
      </c>
      <c r="F35" s="15">
        <f t="shared" si="7"/>
        <v>338000</v>
      </c>
      <c r="G35" s="50">
        <f t="shared" si="7"/>
        <v>0</v>
      </c>
      <c r="H35" s="23">
        <f t="shared" si="7"/>
        <v>0</v>
      </c>
      <c r="I35" s="23">
        <f t="shared" si="7"/>
        <v>0</v>
      </c>
      <c r="J35" s="23">
        <f t="shared" si="7"/>
        <v>0</v>
      </c>
      <c r="K35" s="23">
        <f t="shared" si="7"/>
        <v>0</v>
      </c>
      <c r="L35" s="23">
        <f t="shared" si="7"/>
        <v>0</v>
      </c>
      <c r="M35" s="23">
        <f t="shared" si="7"/>
        <v>0</v>
      </c>
      <c r="N35" s="23">
        <f t="shared" si="7"/>
        <v>0</v>
      </c>
    </row>
    <row r="36" spans="1:14" ht="30" x14ac:dyDescent="0.25">
      <c r="A36" s="7" t="s">
        <v>26</v>
      </c>
      <c r="B36" s="16">
        <f t="shared" ref="B36:B42" si="8">+C36+D36+E36+F36+G36+H36+I36+J36+K36+L36+M36</f>
        <v>667000</v>
      </c>
      <c r="C36" s="19">
        <v>0</v>
      </c>
      <c r="D36" s="19">
        <v>0</v>
      </c>
      <c r="E36" s="16">
        <v>329000</v>
      </c>
      <c r="F36" s="48">
        <v>338000</v>
      </c>
      <c r="G36" s="48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x14ac:dyDescent="0.25">
      <c r="A37" s="7" t="s">
        <v>40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48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30" x14ac:dyDescent="0.25">
      <c r="A38" s="7" t="s">
        <v>41</v>
      </c>
      <c r="B38" s="43">
        <f t="shared" si="8"/>
        <v>0</v>
      </c>
      <c r="C38" s="19">
        <v>0</v>
      </c>
      <c r="D38" s="19">
        <v>0</v>
      </c>
      <c r="E38" s="19">
        <v>0</v>
      </c>
      <c r="F38" s="19">
        <v>0</v>
      </c>
      <c r="G38" s="48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45" x14ac:dyDescent="0.25">
      <c r="A39" s="7" t="s">
        <v>42</v>
      </c>
      <c r="B39" s="43">
        <f t="shared" si="8"/>
        <v>0</v>
      </c>
      <c r="C39" s="19">
        <v>0</v>
      </c>
      <c r="D39" s="19">
        <v>0</v>
      </c>
      <c r="E39" s="19">
        <v>0</v>
      </c>
      <c r="F39" s="19">
        <v>0</v>
      </c>
      <c r="G39" s="48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45" x14ac:dyDescent="0.25">
      <c r="A40" s="7" t="s">
        <v>43</v>
      </c>
      <c r="B40" s="16">
        <f t="shared" si="8"/>
        <v>200652.79999999999</v>
      </c>
      <c r="C40" s="19">
        <v>0</v>
      </c>
      <c r="D40" s="19">
        <v>0</v>
      </c>
      <c r="E40" s="16">
        <v>200652.79999999999</v>
      </c>
      <c r="F40" s="19">
        <v>0</v>
      </c>
      <c r="G40" s="48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30" x14ac:dyDescent="0.25">
      <c r="A41" s="7" t="s">
        <v>27</v>
      </c>
      <c r="B41" s="42">
        <f t="shared" si="8"/>
        <v>0</v>
      </c>
      <c r="C41" s="19">
        <v>0</v>
      </c>
      <c r="D41" s="19">
        <v>0</v>
      </c>
      <c r="E41" s="19">
        <v>0</v>
      </c>
      <c r="F41" s="19">
        <v>0</v>
      </c>
      <c r="G41" s="48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 ht="30" x14ac:dyDescent="0.25">
      <c r="A42" s="7" t="s">
        <v>44</v>
      </c>
      <c r="B42" s="43">
        <f t="shared" si="8"/>
        <v>0</v>
      </c>
      <c r="C42" s="19">
        <v>0</v>
      </c>
      <c r="D42" s="19">
        <v>0</v>
      </c>
      <c r="E42" s="19">
        <v>0</v>
      </c>
      <c r="F42" s="19">
        <v>0</v>
      </c>
      <c r="G42" s="48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x14ac:dyDescent="0.25">
      <c r="A43" s="3" t="s">
        <v>45</v>
      </c>
      <c r="B43" s="20">
        <f>+C43+D43+E43+F43+G43+H43+I43+J43+K43+L43+M43</f>
        <v>0</v>
      </c>
      <c r="C43" s="23">
        <f>+C44+C45+C46+C47+C48+C49+C50</f>
        <v>0</v>
      </c>
      <c r="D43" s="23">
        <f t="shared" ref="D43:N43" si="9">+D44+D45+D46+D47+D48+D49+D50</f>
        <v>0</v>
      </c>
      <c r="E43" s="23">
        <f t="shared" si="9"/>
        <v>0</v>
      </c>
      <c r="F43" s="23">
        <f t="shared" si="9"/>
        <v>0</v>
      </c>
      <c r="G43" s="50">
        <f t="shared" si="9"/>
        <v>0</v>
      </c>
      <c r="H43" s="23">
        <f t="shared" si="9"/>
        <v>0</v>
      </c>
      <c r="I43" s="23">
        <f t="shared" si="9"/>
        <v>0</v>
      </c>
      <c r="J43" s="23">
        <f t="shared" si="9"/>
        <v>0</v>
      </c>
      <c r="K43" s="23">
        <f t="shared" si="9"/>
        <v>0</v>
      </c>
      <c r="L43" s="23">
        <f t="shared" si="9"/>
        <v>0</v>
      </c>
      <c r="M43" s="23">
        <f t="shared" si="9"/>
        <v>0</v>
      </c>
      <c r="N43" s="23">
        <f t="shared" si="9"/>
        <v>0</v>
      </c>
    </row>
    <row r="44" spans="1:14" ht="30" x14ac:dyDescent="0.25">
      <c r="A44" s="7" t="s">
        <v>46</v>
      </c>
      <c r="B44" s="43">
        <f t="shared" ref="B44:B50" si="10">+C44+D44+E44+F44+G44+H44+I44+J44+K44+L44+M44</f>
        <v>0</v>
      </c>
      <c r="C44" s="19">
        <v>0</v>
      </c>
      <c r="D44" s="19">
        <v>0</v>
      </c>
      <c r="E44" s="19">
        <v>0</v>
      </c>
      <c r="F44" s="19">
        <v>0</v>
      </c>
      <c r="G44" s="48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 ht="30" x14ac:dyDescent="0.25">
      <c r="A45" s="7" t="s">
        <v>47</v>
      </c>
      <c r="B45" s="43">
        <f t="shared" si="10"/>
        <v>0</v>
      </c>
      <c r="C45" s="19">
        <v>0</v>
      </c>
      <c r="D45" s="19">
        <v>0</v>
      </c>
      <c r="E45" s="19">
        <v>0</v>
      </c>
      <c r="F45" s="19">
        <v>0</v>
      </c>
      <c r="G45" s="48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 ht="30" x14ac:dyDescent="0.25">
      <c r="A46" s="7" t="s">
        <v>48</v>
      </c>
      <c r="B46" s="43">
        <f t="shared" si="10"/>
        <v>0</v>
      </c>
      <c r="C46" s="19">
        <v>0</v>
      </c>
      <c r="D46" s="19">
        <v>0</v>
      </c>
      <c r="E46" s="19">
        <v>0</v>
      </c>
      <c r="F46" s="19">
        <v>0</v>
      </c>
      <c r="G46" s="48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ht="45" x14ac:dyDescent="0.25">
      <c r="A47" s="7" t="s">
        <v>49</v>
      </c>
      <c r="B47" s="43">
        <f t="shared" si="10"/>
        <v>0</v>
      </c>
      <c r="C47" s="19">
        <v>0</v>
      </c>
      <c r="D47" s="19">
        <v>0</v>
      </c>
      <c r="E47" s="19">
        <v>0</v>
      </c>
      <c r="F47" s="19">
        <v>0</v>
      </c>
      <c r="G47" s="48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ht="45" x14ac:dyDescent="0.25">
      <c r="A48" s="7" t="s">
        <v>50</v>
      </c>
      <c r="B48" s="43">
        <f t="shared" si="10"/>
        <v>0</v>
      </c>
      <c r="C48" s="19">
        <v>0</v>
      </c>
      <c r="D48" s="19">
        <v>0</v>
      </c>
      <c r="E48" s="19">
        <v>0</v>
      </c>
      <c r="F48" s="19">
        <v>0</v>
      </c>
      <c r="G48" s="48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 ht="30" x14ac:dyDescent="0.25">
      <c r="A49" s="7" t="s">
        <v>51</v>
      </c>
      <c r="B49" s="43">
        <f t="shared" si="10"/>
        <v>0</v>
      </c>
      <c r="C49" s="19">
        <v>0</v>
      </c>
      <c r="D49" s="19">
        <v>0</v>
      </c>
      <c r="E49" s="19">
        <v>0</v>
      </c>
      <c r="F49" s="19">
        <v>0</v>
      </c>
      <c r="G49" s="48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 ht="30" x14ac:dyDescent="0.25">
      <c r="A50" s="7" t="s">
        <v>52</v>
      </c>
      <c r="B50" s="43">
        <f t="shared" si="10"/>
        <v>0</v>
      </c>
      <c r="C50" s="19">
        <v>0</v>
      </c>
      <c r="D50" s="19">
        <v>0</v>
      </c>
      <c r="E50" s="19">
        <v>0</v>
      </c>
      <c r="F50" s="19">
        <v>0</v>
      </c>
      <c r="G50" s="48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ht="30" x14ac:dyDescent="0.25">
      <c r="A51" s="3" t="s">
        <v>28</v>
      </c>
      <c r="B51" s="21">
        <f>+C51+D51+E51+F51+G51+H51+I51+J51+K51+L51+M51</f>
        <v>2548466.33</v>
      </c>
      <c r="C51" s="23">
        <f>+C52+C53+C54+C55+C56+C57+C58+C59+C60</f>
        <v>0</v>
      </c>
      <c r="D51" s="23">
        <f t="shared" ref="D51:N51" si="11">+D52+D53+D54+D55+D56+D57+D58+D59+D60</f>
        <v>0</v>
      </c>
      <c r="E51" s="15">
        <f t="shared" si="11"/>
        <v>280047.03999999998</v>
      </c>
      <c r="F51" s="15">
        <f t="shared" si="11"/>
        <v>847431.06999999983</v>
      </c>
      <c r="G51" s="50">
        <f t="shared" si="11"/>
        <v>1420988.22</v>
      </c>
      <c r="H51" s="23">
        <f t="shared" si="11"/>
        <v>0</v>
      </c>
      <c r="I51" s="23">
        <f t="shared" si="11"/>
        <v>0</v>
      </c>
      <c r="J51" s="23">
        <f t="shared" si="11"/>
        <v>0</v>
      </c>
      <c r="K51" s="23">
        <f t="shared" si="11"/>
        <v>0</v>
      </c>
      <c r="L51" s="23">
        <f t="shared" si="11"/>
        <v>0</v>
      </c>
      <c r="M51" s="23">
        <f t="shared" si="11"/>
        <v>0</v>
      </c>
      <c r="N51" s="23">
        <f t="shared" si="11"/>
        <v>0</v>
      </c>
    </row>
    <row r="52" spans="1:14" x14ac:dyDescent="0.25">
      <c r="A52" s="7" t="s">
        <v>29</v>
      </c>
      <c r="B52" s="42">
        <f t="shared" ref="B52:B60" si="12">+C52+D52+E52+F52+G52+H52+I52+J52+K52+L52+M52</f>
        <v>1738608.73</v>
      </c>
      <c r="C52" s="19">
        <v>0</v>
      </c>
      <c r="D52" s="19">
        <v>0</v>
      </c>
      <c r="E52" s="19">
        <v>0</v>
      </c>
      <c r="F52" s="48">
        <v>1127478.1099999999</v>
      </c>
      <c r="G52" s="48">
        <v>611130.62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30" x14ac:dyDescent="0.25">
      <c r="A53" s="7" t="s">
        <v>30</v>
      </c>
      <c r="B53" s="43">
        <f t="shared" si="12"/>
        <v>0</v>
      </c>
      <c r="C53" s="19">
        <v>0</v>
      </c>
      <c r="D53" s="19">
        <v>0</v>
      </c>
      <c r="E53" s="19">
        <v>0</v>
      </c>
      <c r="F53" s="19">
        <v>0</v>
      </c>
      <c r="G53" s="48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 ht="30" x14ac:dyDescent="0.25">
      <c r="A54" s="7" t="s">
        <v>31</v>
      </c>
      <c r="B54" s="43">
        <f t="shared" si="12"/>
        <v>0</v>
      </c>
      <c r="C54" s="19">
        <v>0</v>
      </c>
      <c r="D54" s="19">
        <v>0</v>
      </c>
      <c r="E54" s="19">
        <v>0</v>
      </c>
      <c r="F54" s="19">
        <v>0</v>
      </c>
      <c r="G54" s="48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ht="45" x14ac:dyDescent="0.25">
      <c r="A55" s="7" t="s">
        <v>32</v>
      </c>
      <c r="B55" s="19">
        <v>0</v>
      </c>
      <c r="C55" s="19">
        <v>0</v>
      </c>
      <c r="D55" s="19">
        <v>0</v>
      </c>
      <c r="E55" s="16">
        <v>280047.03999999998</v>
      </c>
      <c r="F55" s="16">
        <v>-280047.03999999998</v>
      </c>
      <c r="G55" s="48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ht="30" x14ac:dyDescent="0.25">
      <c r="A56" s="7" t="s">
        <v>33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48">
        <v>809857.6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30" x14ac:dyDescent="0.25">
      <c r="A57" s="7" t="s">
        <v>53</v>
      </c>
      <c r="B57" s="43">
        <f t="shared" si="12"/>
        <v>0</v>
      </c>
      <c r="C57" s="19">
        <v>0</v>
      </c>
      <c r="D57" s="19">
        <v>0</v>
      </c>
      <c r="E57" s="19">
        <v>0</v>
      </c>
      <c r="F57" s="19">
        <v>0</v>
      </c>
      <c r="G57" s="48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ht="30" x14ac:dyDescent="0.25">
      <c r="A58" s="7" t="s">
        <v>54</v>
      </c>
      <c r="B58" s="43">
        <f t="shared" si="12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7" t="s">
        <v>34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ht="45" x14ac:dyDescent="0.25">
      <c r="A60" s="7" t="s">
        <v>55</v>
      </c>
      <c r="B60" s="43">
        <f t="shared" si="12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x14ac:dyDescent="0.25">
      <c r="A61" s="3" t="s">
        <v>56</v>
      </c>
      <c r="B61" s="20">
        <f>+C61+D61+E61+F61+G61+H61+I61+J61+K61+L61+M61</f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</row>
    <row r="62" spans="1:14" x14ac:dyDescent="0.25">
      <c r="A62" s="7" t="s">
        <v>57</v>
      </c>
      <c r="B62" s="43">
        <f t="shared" ref="B62:B65" si="13">+C62+D62+E62+F62+G62+H62+I62+J62+K62+L62+M62</f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7" t="s">
        <v>58</v>
      </c>
      <c r="B63" s="43">
        <f t="shared" si="13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x14ac:dyDescent="0.25">
      <c r="A64" s="7" t="s">
        <v>59</v>
      </c>
      <c r="B64" s="43">
        <f t="shared" si="13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45" x14ac:dyDescent="0.25">
      <c r="A65" s="7" t="s">
        <v>60</v>
      </c>
      <c r="B65" s="43">
        <f t="shared" si="13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x14ac:dyDescent="0.25">
      <c r="A66" s="3" t="s">
        <v>61</v>
      </c>
      <c r="B66" s="20">
        <f>+C66+D66+E66+F66+G66+H66+I66+J66+K66+L66+M66</f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</row>
    <row r="67" spans="1:14" x14ac:dyDescent="0.25">
      <c r="A67" s="7" t="s">
        <v>62</v>
      </c>
      <c r="B67" s="43">
        <f t="shared" ref="B67:B68" si="14">+C67+D67+E67+F67+G67+H67+I67+J67+K67+L67+M67</f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45" x14ac:dyDescent="0.25">
      <c r="A68" s="7" t="s">
        <v>63</v>
      </c>
      <c r="B68" s="43">
        <f t="shared" si="14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x14ac:dyDescent="0.25">
      <c r="A69" s="3" t="s">
        <v>64</v>
      </c>
      <c r="B69" s="20">
        <f>+C69+D69+E69+F69+G69+H69+I69+J69+K69+L69+M69</f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</row>
    <row r="70" spans="1:14" ht="30" x14ac:dyDescent="0.25">
      <c r="A70" s="7" t="s">
        <v>65</v>
      </c>
      <c r="B70" s="43">
        <f t="shared" ref="B70:B72" si="15">+C70+D70+E70+F70+G70+H70+I70+J70+K70+L70+M70</f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x14ac:dyDescent="0.25">
      <c r="A71" s="7" t="s">
        <v>66</v>
      </c>
      <c r="B71" s="43">
        <f t="shared" si="15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30" x14ac:dyDescent="0.25">
      <c r="A72" s="7" t="s">
        <v>67</v>
      </c>
      <c r="B72" s="43">
        <f t="shared" si="15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x14ac:dyDescent="0.25">
      <c r="A73" s="9" t="s">
        <v>35</v>
      </c>
      <c r="B73" s="40">
        <f>+B9+B15+B25+B35+B43+B51+B61+B66+B69</f>
        <v>242439436.56000003</v>
      </c>
      <c r="C73" s="40">
        <f t="shared" ref="C73" si="16">+C9+C15+C25+C35+C43+C51+C61+C66+C69</f>
        <v>34162198.369999997</v>
      </c>
      <c r="D73" s="40">
        <f t="shared" ref="D73:N73" si="17">+D9+D15+D25+D35+D43+D51+D61+D66+D69</f>
        <v>58323786.340000004</v>
      </c>
      <c r="E73" s="40">
        <f t="shared" si="17"/>
        <v>64551004.619999997</v>
      </c>
      <c r="F73" s="40">
        <f t="shared" si="17"/>
        <v>42105211.899999999</v>
      </c>
      <c r="G73" s="40">
        <f t="shared" si="17"/>
        <v>43297235.330000006</v>
      </c>
      <c r="H73" s="40">
        <f t="shared" si="17"/>
        <v>0</v>
      </c>
      <c r="I73" s="40">
        <f t="shared" si="17"/>
        <v>0</v>
      </c>
      <c r="J73" s="40">
        <f t="shared" si="17"/>
        <v>0</v>
      </c>
      <c r="K73" s="40">
        <f t="shared" si="17"/>
        <v>0</v>
      </c>
      <c r="L73" s="40">
        <f t="shared" si="17"/>
        <v>0</v>
      </c>
      <c r="M73" s="40">
        <f t="shared" si="17"/>
        <v>0</v>
      </c>
      <c r="N73" s="40">
        <f t="shared" si="17"/>
        <v>0</v>
      </c>
    </row>
    <row r="74" spans="1:14" x14ac:dyDescent="0.25">
      <c r="A74" s="5"/>
      <c r="C74" s="6"/>
      <c r="L74" s="1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</row>
    <row r="76" spans="1:14" ht="30" x14ac:dyDescent="0.25">
      <c r="A76" s="3" t="s">
        <v>69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f>+L77+L78</f>
        <v>0</v>
      </c>
      <c r="M76" s="20">
        <f>+M77+M78</f>
        <v>0</v>
      </c>
      <c r="N76" s="20">
        <f>+N77+N78</f>
        <v>0</v>
      </c>
    </row>
    <row r="77" spans="1:14" ht="30" x14ac:dyDescent="0.25">
      <c r="A77" s="7" t="s">
        <v>70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x14ac:dyDescent="0.25">
      <c r="A78" s="7" t="s">
        <v>71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x14ac:dyDescent="0.25">
      <c r="A79" s="3" t="s">
        <v>72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f>+L80+L81</f>
        <v>0</v>
      </c>
      <c r="M79" s="20">
        <f>+M80+M81</f>
        <v>0</v>
      </c>
      <c r="N79" s="20">
        <f>+N80+N81</f>
        <v>0</v>
      </c>
    </row>
    <row r="80" spans="1:14" ht="30" x14ac:dyDescent="0.25">
      <c r="A80" s="7" t="s">
        <v>73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21" ht="30" x14ac:dyDescent="0.25">
      <c r="A81" s="7" t="s">
        <v>74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21" ht="30" x14ac:dyDescent="0.25">
      <c r="A82" s="3" t="s">
        <v>75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f>+L83</f>
        <v>0</v>
      </c>
      <c r="M82" s="20">
        <f>+M83</f>
        <v>0</v>
      </c>
      <c r="N82" s="20">
        <f>+N83</f>
        <v>0</v>
      </c>
    </row>
    <row r="83" spans="1:21" ht="30" x14ac:dyDescent="0.25">
      <c r="A83" s="7" t="s">
        <v>76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21" x14ac:dyDescent="0.25">
      <c r="A84" s="9" t="s">
        <v>77</v>
      </c>
      <c r="B84" s="24">
        <f>+B76+B79+B82</f>
        <v>0</v>
      </c>
      <c r="C84" s="24">
        <f t="shared" ref="C84:K84" si="18">+C76+C79+C82</f>
        <v>0</v>
      </c>
      <c r="D84" s="24">
        <f t="shared" si="18"/>
        <v>0</v>
      </c>
      <c r="E84" s="24">
        <f t="shared" si="18"/>
        <v>0</v>
      </c>
      <c r="F84" s="24">
        <f t="shared" si="18"/>
        <v>0</v>
      </c>
      <c r="G84" s="24">
        <f t="shared" si="18"/>
        <v>0</v>
      </c>
      <c r="H84" s="24">
        <f t="shared" si="18"/>
        <v>0</v>
      </c>
      <c r="I84" s="24">
        <f t="shared" si="18"/>
        <v>0</v>
      </c>
      <c r="J84" s="24">
        <f t="shared" si="18"/>
        <v>0</v>
      </c>
      <c r="K84" s="24">
        <f t="shared" si="18"/>
        <v>0</v>
      </c>
      <c r="L84" s="41">
        <f>+L76+L79+L82</f>
        <v>0</v>
      </c>
      <c r="M84" s="41">
        <f>+M76+M79+M82</f>
        <v>0</v>
      </c>
      <c r="N84" s="41">
        <f>+N76+N79+N82</f>
        <v>0</v>
      </c>
    </row>
    <row r="85" spans="1:21" x14ac:dyDescent="0.25">
      <c r="L85" s="16"/>
    </row>
    <row r="86" spans="1:21" ht="31.5" x14ac:dyDescent="0.25">
      <c r="A86" s="10" t="s">
        <v>78</v>
      </c>
      <c r="B86" s="25">
        <f>+B73+B84</f>
        <v>242439436.56000003</v>
      </c>
      <c r="C86" s="25">
        <f t="shared" ref="C86:K86" si="19">+C73+C84</f>
        <v>34162198.369999997</v>
      </c>
      <c r="D86" s="25">
        <f t="shared" si="19"/>
        <v>58323786.340000004</v>
      </c>
      <c r="E86" s="25">
        <f t="shared" si="19"/>
        <v>64551004.619999997</v>
      </c>
      <c r="F86" s="25">
        <f t="shared" si="19"/>
        <v>42105211.899999999</v>
      </c>
      <c r="G86" s="25">
        <f t="shared" si="19"/>
        <v>43297235.330000006</v>
      </c>
      <c r="H86" s="25">
        <f t="shared" si="19"/>
        <v>0</v>
      </c>
      <c r="I86" s="25">
        <f t="shared" si="19"/>
        <v>0</v>
      </c>
      <c r="J86" s="25">
        <f t="shared" si="19"/>
        <v>0</v>
      </c>
      <c r="K86" s="25">
        <f t="shared" si="19"/>
        <v>0</v>
      </c>
      <c r="L86" s="25">
        <f>+L73+L84</f>
        <v>0</v>
      </c>
      <c r="M86" s="25">
        <f>+M73+M84</f>
        <v>0</v>
      </c>
      <c r="N86" s="25">
        <f>+N73+N84</f>
        <v>0</v>
      </c>
    </row>
    <row r="87" spans="1:21" x14ac:dyDescent="0.25">
      <c r="A87" t="s">
        <v>101</v>
      </c>
      <c r="L87" s="16"/>
    </row>
    <row r="88" spans="1:21" x14ac:dyDescent="0.25">
      <c r="A88" t="s">
        <v>115</v>
      </c>
      <c r="D88" s="16"/>
      <c r="L88" s="16"/>
    </row>
    <row r="89" spans="1:21" x14ac:dyDescent="0.25">
      <c r="A89" t="s">
        <v>116</v>
      </c>
      <c r="L89" s="16"/>
    </row>
    <row r="92" spans="1:21" s="26" customFormat="1" ht="15" customHeight="1" x14ac:dyDescent="0.25">
      <c r="D92" s="42"/>
      <c r="G92" s="27"/>
      <c r="J92" s="16"/>
      <c r="K92" s="16"/>
      <c r="L92" s="16"/>
      <c r="M92" s="28" t="s">
        <v>102</v>
      </c>
      <c r="N92" s="28" t="s">
        <v>103</v>
      </c>
      <c r="O92" s="28"/>
      <c r="P92" s="28"/>
      <c r="Q92" s="28"/>
      <c r="R92" s="28"/>
      <c r="S92" s="28"/>
      <c r="T92" s="29"/>
      <c r="U92" s="29"/>
    </row>
    <row r="93" spans="1:21" s="26" customFormat="1" x14ac:dyDescent="0.25">
      <c r="A93" s="26" t="s">
        <v>111</v>
      </c>
      <c r="C93" s="29"/>
      <c r="D93" s="30"/>
      <c r="E93" s="29"/>
      <c r="F93" s="31"/>
      <c r="G93" s="31"/>
      <c r="H93" s="31"/>
      <c r="I93" s="29"/>
      <c r="J93" s="29" t="s">
        <v>112</v>
      </c>
      <c r="K93" s="29"/>
      <c r="L93" s="29"/>
      <c r="M93" s="29"/>
      <c r="N93" s="29"/>
      <c r="O93" s="29"/>
      <c r="P93" s="29"/>
      <c r="Q93" s="29"/>
    </row>
    <row r="94" spans="1:21" s="26" customFormat="1" ht="15" customHeight="1" x14ac:dyDescent="0.25">
      <c r="B94" s="42"/>
      <c r="C94" s="32"/>
      <c r="D94" s="32"/>
      <c r="E94" s="32"/>
      <c r="F94" s="33"/>
      <c r="G94" s="32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1" s="26" customFormat="1" ht="15" customHeight="1" x14ac:dyDescent="0.25">
      <c r="C95" s="32"/>
      <c r="D95" s="47"/>
      <c r="E95" s="32"/>
      <c r="F95" s="33"/>
      <c r="G95" s="32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26" customFormat="1" x14ac:dyDescent="0.25">
      <c r="C96" s="35"/>
      <c r="D96" s="29"/>
      <c r="E96" s="29"/>
      <c r="F96" s="29"/>
      <c r="G96" s="29"/>
      <c r="H96" s="31"/>
      <c r="I96" s="54" t="s">
        <v>104</v>
      </c>
      <c r="J96" s="54"/>
      <c r="K96" s="54"/>
      <c r="L96" s="54"/>
      <c r="M96" s="54"/>
      <c r="N96" s="54"/>
      <c r="O96" s="54"/>
      <c r="P96" s="29"/>
      <c r="Q96" s="29"/>
    </row>
    <row r="97" spans="1:19" s="26" customFormat="1" x14ac:dyDescent="0.25">
      <c r="A97" s="44" t="s">
        <v>110</v>
      </c>
      <c r="C97" s="35"/>
      <c r="D97" s="35"/>
      <c r="E97" s="35"/>
      <c r="F97" s="35"/>
      <c r="G97" s="35"/>
      <c r="H97" s="36"/>
      <c r="I97" s="52" t="s">
        <v>105</v>
      </c>
      <c r="J97" s="52"/>
      <c r="K97" s="52"/>
      <c r="L97" s="52"/>
      <c r="M97" s="52"/>
      <c r="N97" s="52"/>
      <c r="O97" s="52"/>
      <c r="P97" s="35"/>
      <c r="Q97" s="35"/>
      <c r="R97" s="35"/>
    </row>
    <row r="98" spans="1:19" s="26" customFormat="1" ht="15" customHeight="1" x14ac:dyDescent="0.25">
      <c r="A98" s="45" t="s">
        <v>100</v>
      </c>
      <c r="C98" s="35"/>
      <c r="D98" s="35"/>
      <c r="E98" s="35"/>
      <c r="F98" s="35"/>
      <c r="G98" s="35"/>
      <c r="H98" s="36"/>
      <c r="I98" s="52" t="s">
        <v>106</v>
      </c>
      <c r="J98" s="52"/>
      <c r="K98" s="52"/>
      <c r="L98" s="52"/>
      <c r="M98" s="52"/>
      <c r="N98" s="52"/>
      <c r="O98" s="52"/>
      <c r="P98" s="35"/>
      <c r="Q98" s="35"/>
      <c r="R98" s="35"/>
    </row>
    <row r="99" spans="1:19" s="26" customFormat="1" x14ac:dyDescent="0.25">
      <c r="L99" s="16"/>
    </row>
    <row r="100" spans="1:19" s="26" customFormat="1" x14ac:dyDescent="0.25">
      <c r="R100" s="34"/>
    </row>
    <row r="101" spans="1:19" s="29" customFormat="1" ht="15" customHeight="1" x14ac:dyDescent="0.3">
      <c r="A101" s="53" t="s">
        <v>107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38"/>
      <c r="Q101" s="38"/>
      <c r="R101" s="38"/>
      <c r="S101" s="38"/>
    </row>
    <row r="102" spans="1:19" s="26" customFormat="1" ht="15" customHeight="1" x14ac:dyDescent="0.3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s="26" customFormat="1" ht="18.75" x14ac:dyDescent="0.3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1:19" s="26" customFormat="1" ht="18.75" x14ac:dyDescent="0.3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1:19" s="26" customFormat="1" ht="18.75" x14ac:dyDescent="0.3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1:19" s="29" customFormat="1" ht="15" customHeight="1" x14ac:dyDescent="0.25">
      <c r="A106" s="54" t="s">
        <v>113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9" s="26" customFormat="1" ht="15" customHeight="1" x14ac:dyDescent="0.25">
      <c r="A107" s="52" t="s">
        <v>108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35"/>
      <c r="Q107" s="35"/>
      <c r="R107" s="35"/>
      <c r="S107" s="35"/>
    </row>
    <row r="108" spans="1:19" x14ac:dyDescent="0.25">
      <c r="A108" s="52" t="s">
        <v>109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35"/>
      <c r="Q108" s="35"/>
      <c r="R108" s="35"/>
      <c r="S108" s="35"/>
    </row>
  </sheetData>
  <mergeCells count="12">
    <mergeCell ref="I96:O96"/>
    <mergeCell ref="I97:O97"/>
    <mergeCell ref="A1:N1"/>
    <mergeCell ref="A2:N2"/>
    <mergeCell ref="A3:N3"/>
    <mergeCell ref="A4:N4"/>
    <mergeCell ref="A5:N5"/>
    <mergeCell ref="I98:O98"/>
    <mergeCell ref="A101:O101"/>
    <mergeCell ref="A106:O106"/>
    <mergeCell ref="A107:O107"/>
    <mergeCell ref="A108:O108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Aileen Monegro</cp:lastModifiedBy>
  <cp:lastPrinted>2021-01-06T14:51:00Z</cp:lastPrinted>
  <dcterms:created xsi:type="dcterms:W3CDTF">2018-04-17T18:57:16Z</dcterms:created>
  <dcterms:modified xsi:type="dcterms:W3CDTF">2021-06-01T15:16:59Z</dcterms:modified>
</cp:coreProperties>
</file>