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wnloads\"/>
    </mc:Choice>
  </mc:AlternateContent>
  <xr:revisionPtr revIDLastSave="0" documentId="13_ncr:1_{D835077B-3C70-4157-B084-F2985A59834A}" xr6:coauthVersionLast="36" xr6:coauthVersionMax="36" xr10:uidLastSave="{00000000-0000-0000-0000-000000000000}"/>
  <bookViews>
    <workbookView xWindow="0" yWindow="0" windowWidth="20490" windowHeight="6945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60" i="1" l="1"/>
  <c r="B60" i="1"/>
  <c r="B34" i="1"/>
  <c r="D14" i="1"/>
  <c r="O24" i="1" l="1"/>
  <c r="P80" i="1"/>
  <c r="P79" i="1"/>
  <c r="P78" i="1"/>
  <c r="P77" i="1"/>
  <c r="P76" i="1"/>
  <c r="P75" i="1"/>
  <c r="P74" i="1"/>
  <c r="P73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5" i="1"/>
  <c r="P33" i="1"/>
  <c r="P32" i="1"/>
  <c r="P31" i="1"/>
  <c r="P30" i="1"/>
  <c r="P29" i="1"/>
  <c r="P28" i="1"/>
  <c r="P27" i="1"/>
  <c r="P26" i="1"/>
  <c r="P25" i="1"/>
  <c r="P23" i="1"/>
  <c r="P22" i="1"/>
  <c r="P21" i="1"/>
  <c r="P20" i="1"/>
  <c r="P19" i="1"/>
  <c r="P18" i="1"/>
  <c r="P17" i="1"/>
  <c r="P16" i="1"/>
  <c r="P15" i="1"/>
  <c r="P13" i="1"/>
  <c r="P12" i="1"/>
  <c r="P11" i="1"/>
  <c r="P10" i="1"/>
  <c r="P9" i="1"/>
  <c r="O50" i="1"/>
  <c r="O34" i="1"/>
  <c r="O14" i="1"/>
  <c r="O8" i="1"/>
  <c r="O81" i="1" l="1"/>
  <c r="N14" i="1"/>
  <c r="N50" i="1"/>
  <c r="N34" i="1"/>
  <c r="M24" i="1"/>
  <c r="N24" i="1"/>
  <c r="N8" i="1"/>
  <c r="N81" i="1" l="1"/>
  <c r="M50" i="1" l="1"/>
  <c r="M14" i="1"/>
  <c r="M8" i="1"/>
  <c r="M81" i="1" l="1"/>
  <c r="L42" i="1"/>
  <c r="L34" i="1" l="1"/>
  <c r="L24" i="1"/>
  <c r="L14" i="1"/>
  <c r="L50" i="1"/>
  <c r="L8" i="1"/>
  <c r="K50" i="1"/>
  <c r="K42" i="1"/>
  <c r="K34" i="1"/>
  <c r="K24" i="1"/>
  <c r="K14" i="1"/>
  <c r="K8" i="1"/>
  <c r="L81" i="1" l="1"/>
  <c r="K81" i="1"/>
  <c r="C72" i="1"/>
  <c r="B72" i="1"/>
  <c r="J50" i="1"/>
  <c r="I50" i="1"/>
  <c r="H50" i="1"/>
  <c r="G50" i="1"/>
  <c r="F50" i="1"/>
  <c r="E50" i="1"/>
  <c r="D50" i="1"/>
  <c r="C50" i="1"/>
  <c r="B50" i="1"/>
  <c r="C43" i="1"/>
  <c r="B43" i="1"/>
  <c r="J42" i="1"/>
  <c r="I42" i="1"/>
  <c r="H42" i="1"/>
  <c r="G42" i="1"/>
  <c r="F42" i="1"/>
  <c r="E42" i="1"/>
  <c r="D42" i="1"/>
  <c r="J34" i="1"/>
  <c r="I34" i="1"/>
  <c r="H34" i="1"/>
  <c r="G34" i="1"/>
  <c r="F34" i="1"/>
  <c r="E34" i="1"/>
  <c r="D34" i="1"/>
  <c r="C34" i="1"/>
  <c r="J24" i="1"/>
  <c r="I24" i="1"/>
  <c r="H24" i="1"/>
  <c r="G24" i="1"/>
  <c r="F24" i="1"/>
  <c r="E24" i="1"/>
  <c r="C24" i="1"/>
  <c r="B24" i="1"/>
  <c r="J14" i="1"/>
  <c r="I14" i="1"/>
  <c r="H14" i="1"/>
  <c r="G14" i="1"/>
  <c r="F14" i="1"/>
  <c r="E14" i="1"/>
  <c r="C14" i="1"/>
  <c r="B14" i="1"/>
  <c r="J8" i="1"/>
  <c r="I8" i="1"/>
  <c r="H8" i="1"/>
  <c r="G8" i="1"/>
  <c r="F8" i="1"/>
  <c r="D8" i="1"/>
  <c r="C8" i="1"/>
  <c r="B8" i="1"/>
  <c r="E81" i="1" l="1"/>
  <c r="P42" i="1"/>
  <c r="C81" i="1"/>
  <c r="B81" i="1"/>
  <c r="J81" i="1"/>
  <c r="I81" i="1"/>
  <c r="H81" i="1"/>
  <c r="P34" i="1"/>
  <c r="G81" i="1"/>
  <c r="P50" i="1"/>
  <c r="P24" i="1"/>
  <c r="F81" i="1"/>
  <c r="P14" i="1"/>
  <c r="P8" i="1"/>
  <c r="D81" i="1"/>
  <c r="P81" i="1" l="1"/>
</calcChain>
</file>

<file path=xl/sharedStrings.xml><?xml version="1.0" encoding="utf-8"?>
<sst xmlns="http://schemas.openxmlformats.org/spreadsheetml/2006/main" count="102" uniqueCount="101">
  <si>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</si>
  <si>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</si>
  <si>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</si>
  <si>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</si>
  <si>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</si>
  <si>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</si>
  <si>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</si>
  <si>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</si>
  <si>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</si>
  <si>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</si>
  <si>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</si>
  <si>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</si>
  <si>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</si>
  <si>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</si>
  <si>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</si>
  <si>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</si>
  <si>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</si>
  <si>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</si>
  <si>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</si>
  <si>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</si>
  <si>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</si>
  <si>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</si>
  <si>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</si>
  <si>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</si>
  <si>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</si>
  <si>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</si>
  <si>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</si>
  <si>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</si>
  <si>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</si>
  <si>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</si>
  <si>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</si>
  <si>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</si>
  <si>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</si>
  <si>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</si>
  <si>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</si>
  <si>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</si>
  <si>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</si>
  <si>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</si>
  <si>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</si>
  <si>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</si>
  <si>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</si>
  <si>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</si>
  <si>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</si>
  <si>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</si>
  <si>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</si>
  <si>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</si>
  <si>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</si>
  <si>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</si>
  <si>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</si>
  <si>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</si>
  <si>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</si>
  <si>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</si>
  <si>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</si>
  <si>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</si>
  <si>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</si>
  <si>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</si>
  <si>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</si>
  <si>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</si>
  <si>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</si>
  <si>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</si>
  <si>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</si>
  <si>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</si>
  <si>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</si>
  <si>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</si>
  <si>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</si>
  <si>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</si>
  <si>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</si>
  <si>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</si>
  <si>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</si>
  <si>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</si>
  <si>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</si>
  <si>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</si>
  <si>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</si>
  <si>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</si>
  <si>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</si>
  <si>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</si>
  <si>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</si>
  <si>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</si>
  <si>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</si>
  <si>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</si>
  <si>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</si>
  <si>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</si>
  <si>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</si>
  <si>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</si>
  <si>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</si>
  <si>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</si>
  <si>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</si>
  <si>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</si>
  <si>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</si>
  <si>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</si>
  <si>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</si>
  <si>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</si>
  <si>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</si>
  <si>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</si>
  <si>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</si>
  <si>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Año {2022}</t>
  </si>
  <si>
    <t xml:space="preserve">                                                                       </t>
  </si>
  <si>
    <t xml:space="preserve">                                                                   </t>
  </si>
  <si>
    <t>Fecha de imputación: hasta el [31] de [03] del [2022]</t>
  </si>
  <si>
    <t>Fecha de registro: hasta el [01] de [03] del [2022]</t>
  </si>
  <si>
    <t xml:space="preserve">Gasto Devengado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</si>
</sst>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_);_(* \(#,##0.0\);_(* &quot;-&quot;??_);_(@_)"/>
    <numFmt numFmtId="166" formatCode="_-* #.##0.00\ _€_-;\-* #.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164" fontId="0" fillId="0" borderId="0" xfId="1" applyFont="1" applyAlignment="1"/>
    <xf numFmtId="164" fontId="0" fillId="0" borderId="0" xfId="0" applyNumberFormat="1" applyFont="1"/>
    <xf numFmtId="0" fontId="0" fillId="0" borderId="0" xfId="0" applyFont="1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left"/>
    </xf>
    <xf numFmtId="165" fontId="5" fillId="0" borderId="8" xfId="0" applyNumberFormat="1" applyFont="1" applyBorder="1"/>
    <xf numFmtId="0" fontId="5" fillId="0" borderId="0" xfId="0" applyFont="1" applyAlignment="1">
      <alignment horizontal="left" indent="1"/>
    </xf>
    <xf numFmtId="164" fontId="5" fillId="0" borderId="0" xfId="1" applyFont="1"/>
    <xf numFmtId="164" fontId="5" fillId="0" borderId="0" xfId="0" applyNumberFormat="1" applyFont="1"/>
    <xf numFmtId="164" fontId="5" fillId="0" borderId="0" xfId="1" applyFont="1" applyAlignment="1">
      <alignment vertical="center"/>
    </xf>
    <xf numFmtId="0" fontId="7" fillId="0" borderId="0" xfId="0" applyFont="1" applyAlignment="1">
      <alignment horizontal="left" indent="2"/>
    </xf>
    <xf numFmtId="164" fontId="7" fillId="0" borderId="0" xfId="1" applyFont="1"/>
    <xf numFmtId="164" fontId="7" fillId="0" borderId="0" xfId="1" applyFont="1" applyAlignment="1"/>
    <xf numFmtId="164" fontId="7" fillId="0" borderId="0" xfId="1" applyFont="1" applyFill="1" applyBorder="1" applyAlignment="1"/>
    <xf numFmtId="164" fontId="7" fillId="0" borderId="0" xfId="1" applyFont="1" applyAlignment="1">
      <alignment vertical="center"/>
    </xf>
    <xf numFmtId="0" fontId="7" fillId="0" borderId="0" xfId="0" applyFont="1" applyAlignment="1">
      <alignment horizontal="left" wrapText="1" indent="2"/>
    </xf>
    <xf numFmtId="166" fontId="7" fillId="0" borderId="0" xfId="1" applyNumberFormat="1" applyFont="1"/>
    <xf numFmtId="164" fontId="5" fillId="0" borderId="0" xfId="1" applyFont="1" applyAlignment="1"/>
    <xf numFmtId="164" fontId="5" fillId="0" borderId="8" xfId="1" applyFont="1" applyBorder="1"/>
    <xf numFmtId="164" fontId="5" fillId="0" borderId="8" xfId="1" applyFont="1" applyBorder="1" applyAlignment="1"/>
    <xf numFmtId="0" fontId="6" fillId="2" borderId="9" xfId="0" applyFont="1" applyFill="1" applyBorder="1" applyAlignment="1">
      <alignment vertical="center"/>
    </xf>
    <xf numFmtId="164" fontId="6" fillId="2" borderId="9" xfId="1" applyFont="1" applyFill="1" applyBorder="1"/>
    <xf numFmtId="0" fontId="7" fillId="0" borderId="0" xfId="0" applyFont="1"/>
    <xf numFmtId="164" fontId="7" fillId="0" borderId="0" xfId="0" applyNumberFormat="1" applyFont="1"/>
    <xf numFmtId="9" fontId="7" fillId="0" borderId="0" xfId="2" applyFont="1"/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923926</xdr:colOff>
      <xdr:row>0</xdr:row>
      <xdr:rowOff>85727</xdr:rowOff>
    </xdr:from>
    <xdr:to>
      <xdr:col>5</xdr:col>
      <xdr:colOff>571501</xdr:colOff>
      <xdr:row>3</xdr:row>
      <xdr:rowOff>136915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86876" y="466727"/>
          <a:ext cx="742950" cy="62268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419099</xdr:colOff>
      <xdr:row>0</xdr:row>
      <xdr:rowOff>0</xdr:rowOff>
    </xdr:from>
    <xdr:to>
      <xdr:col>0</xdr:col>
      <xdr:colOff>1638300</xdr:colOff>
      <xdr:row>4</xdr:row>
      <xdr:rowOff>7257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19099" y="142875"/>
          <a:ext cx="1219201" cy="7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1:U110"/>
  <sheetViews>
    <sheetView tabSelected="1" topLeftCell="A82" workbookViewId="0">
      <selection activeCell="C99" sqref="C99:P99"/>
    </sheetView>
  </sheetViews>
  <sheetFormatPr baseColWidth="10" defaultRowHeight="15" x14ac:dyDescent="0.25"/>
  <cols>
    <col min="1" max="1" width="72.5703125" customWidth="1"/>
    <col min="2" max="2" width="18.7109375" customWidth="1"/>
    <col min="3" max="3" width="18" customWidth="1"/>
    <col min="4" max="4" width="16.140625" customWidth="1"/>
    <col min="5" max="5" width="16.42578125" customWidth="1"/>
    <col min="6" max="6" width="15.5703125" customWidth="1"/>
    <col min="7" max="12" width="55.140625" hidden="1" customWidth="1"/>
    <col min="13" max="15" width="16.85546875" hidden="1" customWidth="1"/>
    <col min="16" max="16" width="16.85546875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1" spans="1:2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21" x14ac:dyDescent="0.25">
      <c r="A2" s="24" t="s">
        <v>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21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21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21" x14ac:dyDescent="0.25">
      <c r="A5" s="26" t="s">
        <v>3</v>
      </c>
      <c r="B5" s="27" t="s">
        <v>4</v>
      </c>
      <c r="C5" s="27" t="s">
        <v>5</v>
      </c>
      <c r="D5" s="28" t="s">
        <v>100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21" x14ac:dyDescent="0.25">
      <c r="A6" s="26"/>
      <c r="B6" s="31"/>
      <c r="C6" s="31"/>
      <c r="D6" s="32" t="s">
        <v>6</v>
      </c>
      <c r="E6" s="32" t="s">
        <v>7</v>
      </c>
      <c r="F6" s="32" t="s">
        <v>8</v>
      </c>
      <c r="G6" s="32" t="s">
        <v>9</v>
      </c>
      <c r="H6" s="33" t="s">
        <v>10</v>
      </c>
      <c r="I6" s="32" t="s">
        <v>11</v>
      </c>
      <c r="J6" s="33" t="s">
        <v>12</v>
      </c>
      <c r="K6" s="32" t="s">
        <v>13</v>
      </c>
      <c r="L6" s="32" t="s">
        <v>14</v>
      </c>
      <c r="M6" s="32" t="s">
        <v>15</v>
      </c>
      <c r="N6" s="32" t="s">
        <v>16</v>
      </c>
      <c r="O6" s="33" t="s">
        <v>17</v>
      </c>
      <c r="P6" s="32" t="s">
        <v>18</v>
      </c>
    </row>
    <row r="7" spans="1:21" x14ac:dyDescent="0.25">
      <c r="A7" s="34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21" x14ac:dyDescent="0.25">
      <c r="A8" s="36" t="s">
        <v>20</v>
      </c>
      <c r="B8" s="37">
        <f>+B9+B10+B11+B12+B13</f>
        <v>467782682</v>
      </c>
      <c r="C8" s="38">
        <f>+C9+C10+C11+C12+C13</f>
        <v>467782682</v>
      </c>
      <c r="D8" s="39">
        <f>+D9+D10+D11+D12+D13</f>
        <v>31599061.100000001</v>
      </c>
      <c r="E8" s="39">
        <f>+E9+E10+E11+E12+E13</f>
        <v>58332127.360000007</v>
      </c>
      <c r="F8" s="39">
        <f t="shared" ref="F8:N8" si="0">+F9+F10+F11+F12+F13</f>
        <v>33215306.5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37">
        <f>+O9+O10+O11+O12+O13</f>
        <v>0</v>
      </c>
      <c r="P8" s="37">
        <f t="shared" ref="P8:P36" si="1">+D8+E8+F8+G8+H8+I8+J8+K8+L8+M8+N8+O8</f>
        <v>123146494.96000001</v>
      </c>
      <c r="S8" s="1"/>
      <c r="T8" s="1"/>
      <c r="U8" s="1"/>
    </row>
    <row r="9" spans="1:21" x14ac:dyDescent="0.25">
      <c r="A9" s="40" t="s">
        <v>21</v>
      </c>
      <c r="B9" s="41">
        <v>328250000</v>
      </c>
      <c r="C9" s="41">
        <v>328250000</v>
      </c>
      <c r="D9" s="42">
        <v>26171839.27</v>
      </c>
      <c r="E9" s="42">
        <v>28909213.920000002</v>
      </c>
      <c r="F9" s="42">
        <v>27489936.170000002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1">
        <v>0</v>
      </c>
      <c r="O9" s="41">
        <v>0</v>
      </c>
      <c r="P9" s="41">
        <f t="shared" si="1"/>
        <v>82570989.359999999</v>
      </c>
    </row>
    <row r="10" spans="1:21" x14ac:dyDescent="0.25">
      <c r="A10" s="40" t="s">
        <v>22</v>
      </c>
      <c r="B10" s="41">
        <v>50300682</v>
      </c>
      <c r="C10" s="41">
        <v>50300682</v>
      </c>
      <c r="D10" s="42">
        <v>1575000</v>
      </c>
      <c r="E10" s="42">
        <v>1575000</v>
      </c>
      <c r="F10" s="42">
        <v>1775119.95</v>
      </c>
      <c r="G10" s="42">
        <v>0</v>
      </c>
      <c r="H10" s="42">
        <v>0</v>
      </c>
      <c r="I10" s="42">
        <v>0</v>
      </c>
      <c r="J10" s="42">
        <v>0</v>
      </c>
      <c r="K10" s="43">
        <v>0</v>
      </c>
      <c r="L10" s="42">
        <v>0</v>
      </c>
      <c r="M10" s="42">
        <v>0</v>
      </c>
      <c r="N10" s="41">
        <v>0</v>
      </c>
      <c r="O10" s="41">
        <v>0</v>
      </c>
      <c r="P10" s="41">
        <f t="shared" si="1"/>
        <v>4925119.95</v>
      </c>
      <c r="T10" s="1"/>
    </row>
    <row r="11" spans="1:21" x14ac:dyDescent="0.25">
      <c r="A11" s="40" t="s">
        <v>23</v>
      </c>
      <c r="B11" s="41">
        <v>2160000</v>
      </c>
      <c r="C11" s="41">
        <v>2160000</v>
      </c>
      <c r="D11" s="42">
        <v>0</v>
      </c>
      <c r="E11" s="42">
        <v>313819.40000000002</v>
      </c>
      <c r="F11" s="42">
        <v>179784.2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1">
        <v>0</v>
      </c>
      <c r="O11" s="41">
        <v>0</v>
      </c>
      <c r="P11" s="41">
        <f t="shared" si="1"/>
        <v>493603.60000000003</v>
      </c>
    </row>
    <row r="12" spans="1:21" x14ac:dyDescent="0.25">
      <c r="A12" s="40" t="s">
        <v>24</v>
      </c>
      <c r="B12" s="41">
        <v>38400000</v>
      </c>
      <c r="C12" s="41">
        <v>38400000</v>
      </c>
      <c r="D12" s="42">
        <v>0</v>
      </c>
      <c r="E12" s="42">
        <v>23688667.190000001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1">
        <v>0</v>
      </c>
      <c r="O12" s="41">
        <v>0</v>
      </c>
      <c r="P12" s="41">
        <f t="shared" si="1"/>
        <v>23688667.190000001</v>
      </c>
    </row>
    <row r="13" spans="1:21" x14ac:dyDescent="0.25">
      <c r="A13" s="40" t="s">
        <v>25</v>
      </c>
      <c r="B13" s="41">
        <v>48672000</v>
      </c>
      <c r="C13" s="41">
        <v>48672000</v>
      </c>
      <c r="D13" s="42">
        <v>3852221.83</v>
      </c>
      <c r="E13" s="42">
        <v>3845426.85</v>
      </c>
      <c r="F13" s="42">
        <v>3770466.18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1">
        <v>0</v>
      </c>
      <c r="O13" s="41">
        <v>0</v>
      </c>
      <c r="P13" s="41">
        <f t="shared" si="1"/>
        <v>11468114.859999999</v>
      </c>
      <c r="R13" s="1"/>
      <c r="S13" s="1"/>
      <c r="T13" s="1"/>
    </row>
    <row r="14" spans="1:21" x14ac:dyDescent="0.25">
      <c r="A14" s="36" t="s">
        <v>26</v>
      </c>
      <c r="B14" s="37">
        <f>+B15+B16+B17+B18+B19+B20+B21+B22+B23</f>
        <v>77704651</v>
      </c>
      <c r="C14" s="37">
        <f>+C15+C16+C17+C18+C19+C20+C21+C22+C23</f>
        <v>120969712</v>
      </c>
      <c r="D14" s="39">
        <f>+D15+D16+D17+D18+D19+D20+D21+D22+D23</f>
        <v>3497369.7</v>
      </c>
      <c r="E14" s="39">
        <f t="shared" ref="E14:J14" si="2">+E15+E16+E17+E18+E19+E20+E21+E22+E23</f>
        <v>6996064.0499999998</v>
      </c>
      <c r="F14" s="39">
        <f t="shared" si="2"/>
        <v>7792756.1700000009</v>
      </c>
      <c r="G14" s="39">
        <f t="shared" si="2"/>
        <v>0</v>
      </c>
      <c r="H14" s="39">
        <f t="shared" si="2"/>
        <v>0</v>
      </c>
      <c r="I14" s="39">
        <f>+I15+I16+I17+I18+I19+I20+I21+I22+I23</f>
        <v>0</v>
      </c>
      <c r="J14" s="39">
        <f t="shared" si="2"/>
        <v>0</v>
      </c>
      <c r="K14" s="39">
        <f>+K15+K16+K17+K18+K19+K20+K21+K22+K23</f>
        <v>0</v>
      </c>
      <c r="L14" s="39">
        <f t="shared" ref="L14" si="3">+L15+L16+L17+L18+L19+L20+L21+L22+L23</f>
        <v>0</v>
      </c>
      <c r="M14" s="37">
        <f>+M15+M16+M17+M18+M19+M20+M21+M22+M23</f>
        <v>0</v>
      </c>
      <c r="N14" s="37">
        <f>+N15+N16+N17+N18+N19+N20+N21+N22+N23</f>
        <v>0</v>
      </c>
      <c r="O14" s="37">
        <f>+O15+O16+O17+O18+O19+O20+O21+O22+O23</f>
        <v>0</v>
      </c>
      <c r="P14" s="37">
        <f t="shared" si="1"/>
        <v>18286189.920000002</v>
      </c>
    </row>
    <row r="15" spans="1:21" x14ac:dyDescent="0.25">
      <c r="A15" s="40" t="s">
        <v>27</v>
      </c>
      <c r="B15" s="41">
        <v>15145000</v>
      </c>
      <c r="C15" s="41">
        <v>15145000</v>
      </c>
      <c r="D15" s="42">
        <v>263043.65000000002</v>
      </c>
      <c r="E15" s="42">
        <v>1584444.94</v>
      </c>
      <c r="F15" s="42">
        <v>616750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1">
        <v>0</v>
      </c>
      <c r="O15" s="41">
        <v>0</v>
      </c>
      <c r="P15" s="41">
        <f t="shared" si="1"/>
        <v>2464238.59</v>
      </c>
      <c r="T15" s="12"/>
    </row>
    <row r="16" spans="1:21" x14ac:dyDescent="0.25">
      <c r="A16" s="40" t="s">
        <v>28</v>
      </c>
      <c r="B16" s="41">
        <v>4700000</v>
      </c>
      <c r="C16" s="41">
        <v>4700000</v>
      </c>
      <c r="D16" s="44">
        <v>0</v>
      </c>
      <c r="E16" s="44">
        <v>47200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2">
        <v>0</v>
      </c>
      <c r="N16" s="41">
        <v>0</v>
      </c>
      <c r="O16" s="41">
        <v>0</v>
      </c>
      <c r="P16" s="41">
        <f t="shared" si="1"/>
        <v>47200</v>
      </c>
    </row>
    <row r="17" spans="1:16" x14ac:dyDescent="0.25">
      <c r="A17" s="40" t="s">
        <v>29</v>
      </c>
      <c r="B17" s="41">
        <v>1450000</v>
      </c>
      <c r="C17" s="41">
        <v>1350000</v>
      </c>
      <c r="D17" s="44">
        <v>0</v>
      </c>
      <c r="E17" s="42">
        <v>0</v>
      </c>
      <c r="F17" s="42">
        <v>30250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/>
      <c r="M17" s="42">
        <v>0</v>
      </c>
      <c r="N17" s="41">
        <v>0</v>
      </c>
      <c r="O17" s="41">
        <v>0</v>
      </c>
      <c r="P17" s="41">
        <f t="shared" si="1"/>
        <v>30250</v>
      </c>
    </row>
    <row r="18" spans="1:16" x14ac:dyDescent="0.25">
      <c r="A18" s="40" t="s">
        <v>30</v>
      </c>
      <c r="B18" s="41">
        <v>2500000</v>
      </c>
      <c r="C18" s="41">
        <v>1797841.64</v>
      </c>
      <c r="D18" s="44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1">
        <v>0</v>
      </c>
      <c r="O18" s="41">
        <v>0</v>
      </c>
      <c r="P18" s="41">
        <f t="shared" si="1"/>
        <v>0</v>
      </c>
    </row>
    <row r="19" spans="1:16" x14ac:dyDescent="0.25">
      <c r="A19" s="40" t="s">
        <v>31</v>
      </c>
      <c r="B19" s="41">
        <v>7141650</v>
      </c>
      <c r="C19" s="41">
        <v>11841650</v>
      </c>
      <c r="D19" s="42">
        <v>33060.71</v>
      </c>
      <c r="E19" s="42">
        <v>177000</v>
      </c>
      <c r="F19" s="42">
        <v>187682.13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1">
        <v>0</v>
      </c>
      <c r="O19" s="41">
        <v>0</v>
      </c>
      <c r="P19" s="41">
        <f t="shared" si="1"/>
        <v>397742.83999999997</v>
      </c>
    </row>
    <row r="20" spans="1:16" x14ac:dyDescent="0.25">
      <c r="A20" s="40" t="s">
        <v>32</v>
      </c>
      <c r="B20" s="41">
        <v>19962000</v>
      </c>
      <c r="C20" s="41">
        <v>39962000</v>
      </c>
      <c r="D20" s="42">
        <v>3101234.14</v>
      </c>
      <c r="E20" s="42">
        <v>4598055.82</v>
      </c>
      <c r="F20" s="42">
        <v>5976817.2300000004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1">
        <v>0</v>
      </c>
      <c r="O20" s="41">
        <v>0</v>
      </c>
      <c r="P20" s="41">
        <f t="shared" si="1"/>
        <v>13676107.190000001</v>
      </c>
    </row>
    <row r="21" spans="1:16" x14ac:dyDescent="0.25">
      <c r="A21" s="45" t="s">
        <v>33</v>
      </c>
      <c r="B21" s="41">
        <v>9400001</v>
      </c>
      <c r="C21" s="41">
        <v>22267220.359999999</v>
      </c>
      <c r="D21" s="42">
        <v>0</v>
      </c>
      <c r="E21" s="42">
        <v>290415.34000000003</v>
      </c>
      <c r="F21" s="42">
        <v>819225.7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1">
        <v>0</v>
      </c>
      <c r="O21" s="41">
        <v>0</v>
      </c>
      <c r="P21" s="41">
        <f t="shared" si="1"/>
        <v>1109641.04</v>
      </c>
    </row>
    <row r="22" spans="1:16" x14ac:dyDescent="0.25">
      <c r="A22" s="40" t="s">
        <v>34</v>
      </c>
      <c r="B22" s="41">
        <v>13006000</v>
      </c>
      <c r="C22" s="41">
        <v>13006000</v>
      </c>
      <c r="D22" s="42">
        <v>100031.2</v>
      </c>
      <c r="E22" s="42">
        <v>298947.95</v>
      </c>
      <c r="F22" s="42">
        <v>162031.10999999999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1">
        <v>0</v>
      </c>
      <c r="O22" s="41">
        <v>0</v>
      </c>
      <c r="P22" s="41">
        <f t="shared" si="1"/>
        <v>561010.26</v>
      </c>
    </row>
    <row r="23" spans="1:16" x14ac:dyDescent="0.25">
      <c r="A23" s="40" t="s">
        <v>35</v>
      </c>
      <c r="B23" s="41">
        <v>4400000</v>
      </c>
      <c r="C23" s="41">
        <v>10900000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1">
        <v>0</v>
      </c>
      <c r="O23" s="41">
        <v>0</v>
      </c>
      <c r="P23" s="41">
        <f t="shared" si="1"/>
        <v>0</v>
      </c>
    </row>
    <row r="24" spans="1:16" x14ac:dyDescent="0.25">
      <c r="A24" s="36" t="s">
        <v>36</v>
      </c>
      <c r="B24" s="37">
        <f>+B25+B26+B27+B28+B29+B30+B31+B32+B33</f>
        <v>50547433</v>
      </c>
      <c r="C24" s="37">
        <f>+C25+C26+C27+C28+C29+C30+C31+C32+C33</f>
        <v>72282372</v>
      </c>
      <c r="D24" s="39">
        <v>0</v>
      </c>
      <c r="E24" s="39">
        <f t="shared" ref="E24:L24" si="4">+E25+E26+E27+E28+E29+E30+E31+E32+E33</f>
        <v>407901.70999999996</v>
      </c>
      <c r="F24" s="39">
        <f t="shared" si="4"/>
        <v>24190</v>
      </c>
      <c r="G24" s="39">
        <f t="shared" si="4"/>
        <v>0</v>
      </c>
      <c r="H24" s="39">
        <f t="shared" si="4"/>
        <v>0</v>
      </c>
      <c r="I24" s="39">
        <f t="shared" si="4"/>
        <v>0</v>
      </c>
      <c r="J24" s="39">
        <f t="shared" si="4"/>
        <v>0</v>
      </c>
      <c r="K24" s="39">
        <f t="shared" si="4"/>
        <v>0</v>
      </c>
      <c r="L24" s="39">
        <f t="shared" si="4"/>
        <v>0</v>
      </c>
      <c r="M24" s="37">
        <f>+M25+M26+M27+M28+M29+M30+M31+M32+M33</f>
        <v>0</v>
      </c>
      <c r="N24" s="37">
        <f>+N25+N26+N27+N28+N29+N30+N31+N32+N33</f>
        <v>0</v>
      </c>
      <c r="O24" s="37">
        <f>+O25+O26+O27+O28+O29+O30+O31+O32+O33</f>
        <v>0</v>
      </c>
      <c r="P24" s="37">
        <f t="shared" si="1"/>
        <v>432091.70999999996</v>
      </c>
    </row>
    <row r="25" spans="1:16" x14ac:dyDescent="0.25">
      <c r="A25" s="40" t="s">
        <v>37</v>
      </c>
      <c r="B25" s="41">
        <v>4800000</v>
      </c>
      <c r="C25" s="41">
        <v>9500000</v>
      </c>
      <c r="D25" s="42">
        <v>0</v>
      </c>
      <c r="E25" s="42">
        <v>51119.81</v>
      </c>
      <c r="F25" s="42">
        <v>24190</v>
      </c>
      <c r="G25" s="42">
        <v>0</v>
      </c>
      <c r="H25" s="42">
        <v>0</v>
      </c>
      <c r="I25" s="43">
        <v>0</v>
      </c>
      <c r="J25" s="42">
        <v>0</v>
      </c>
      <c r="K25" s="42">
        <v>0</v>
      </c>
      <c r="L25" s="42">
        <v>0</v>
      </c>
      <c r="M25" s="42">
        <v>0</v>
      </c>
      <c r="N25" s="41">
        <v>0</v>
      </c>
      <c r="O25" s="41">
        <v>0</v>
      </c>
      <c r="P25" s="41">
        <f t="shared" si="1"/>
        <v>75309.81</v>
      </c>
    </row>
    <row r="26" spans="1:16" x14ac:dyDescent="0.25">
      <c r="A26" s="40" t="s">
        <v>38</v>
      </c>
      <c r="B26" s="41">
        <v>3400000</v>
      </c>
      <c r="C26" s="41">
        <v>7900000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1">
        <v>0</v>
      </c>
      <c r="O26" s="41">
        <v>0</v>
      </c>
      <c r="P26" s="41">
        <f t="shared" si="1"/>
        <v>0</v>
      </c>
    </row>
    <row r="27" spans="1:16" x14ac:dyDescent="0.25">
      <c r="A27" s="40" t="s">
        <v>39</v>
      </c>
      <c r="B27" s="41">
        <v>5300000</v>
      </c>
      <c r="C27" s="41">
        <v>4840000</v>
      </c>
      <c r="D27" s="42">
        <v>0</v>
      </c>
      <c r="E27" s="42">
        <v>147193.20000000001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1">
        <v>0</v>
      </c>
      <c r="O27" s="41">
        <v>0</v>
      </c>
      <c r="P27" s="41">
        <f t="shared" si="1"/>
        <v>147193.20000000001</v>
      </c>
    </row>
    <row r="28" spans="1:16" x14ac:dyDescent="0.25">
      <c r="A28" s="40" t="s">
        <v>40</v>
      </c>
      <c r="B28" s="41">
        <v>1200000</v>
      </c>
      <c r="C28" s="41">
        <v>1200000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1">
        <v>0</v>
      </c>
      <c r="O28" s="41">
        <v>0</v>
      </c>
      <c r="P28" s="41">
        <f t="shared" si="1"/>
        <v>0</v>
      </c>
    </row>
    <row r="29" spans="1:16" x14ac:dyDescent="0.25">
      <c r="A29" s="40" t="s">
        <v>41</v>
      </c>
      <c r="B29" s="41">
        <v>2300000</v>
      </c>
      <c r="C29" s="41">
        <v>2300000</v>
      </c>
      <c r="D29" s="42">
        <v>0</v>
      </c>
      <c r="E29" s="42">
        <v>25392.42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1">
        <v>0</v>
      </c>
      <c r="O29" s="41">
        <v>0</v>
      </c>
      <c r="P29" s="41">
        <f t="shared" si="1"/>
        <v>25392.42</v>
      </c>
    </row>
    <row r="30" spans="1:16" x14ac:dyDescent="0.25">
      <c r="A30" s="40" t="s">
        <v>42</v>
      </c>
      <c r="B30" s="41">
        <v>1027433</v>
      </c>
      <c r="C30" s="41">
        <v>1027433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1">
        <v>0</v>
      </c>
      <c r="O30" s="41">
        <v>0</v>
      </c>
      <c r="P30" s="41">
        <f t="shared" si="1"/>
        <v>0</v>
      </c>
    </row>
    <row r="31" spans="1:16" x14ac:dyDescent="0.25">
      <c r="A31" s="40" t="s">
        <v>43</v>
      </c>
      <c r="B31" s="41">
        <v>20020000</v>
      </c>
      <c r="C31" s="41">
        <v>24614939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1">
        <v>0</v>
      </c>
      <c r="O31" s="41">
        <v>0</v>
      </c>
      <c r="P31" s="41">
        <f t="shared" si="1"/>
        <v>0</v>
      </c>
    </row>
    <row r="32" spans="1:16" x14ac:dyDescent="0.25">
      <c r="A32" s="45" t="s">
        <v>44</v>
      </c>
      <c r="B32" s="41">
        <v>0</v>
      </c>
      <c r="C32" s="41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1">
        <v>0</v>
      </c>
      <c r="O32" s="41">
        <v>0</v>
      </c>
      <c r="P32" s="46">
        <f t="shared" si="1"/>
        <v>0</v>
      </c>
    </row>
    <row r="33" spans="1:16" x14ac:dyDescent="0.25">
      <c r="A33" s="40" t="s">
        <v>45</v>
      </c>
      <c r="B33" s="41">
        <v>12500000</v>
      </c>
      <c r="C33" s="41">
        <v>20900000</v>
      </c>
      <c r="D33" s="42">
        <v>0</v>
      </c>
      <c r="E33" s="42">
        <v>184196.28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1">
        <v>0</v>
      </c>
      <c r="O33" s="41">
        <v>0</v>
      </c>
      <c r="P33" s="41">
        <f t="shared" si="1"/>
        <v>184196.28</v>
      </c>
    </row>
    <row r="34" spans="1:16" x14ac:dyDescent="0.25">
      <c r="A34" s="36" t="s">
        <v>46</v>
      </c>
      <c r="B34" s="37">
        <f>+B35+B36+B37+B38+B39+B40+B41</f>
        <v>4982562</v>
      </c>
      <c r="C34" s="37">
        <f>+C35+C36+C37+C38+C39+C40+C41</f>
        <v>4982562</v>
      </c>
      <c r="D34" s="39">
        <f>+D35+D36+D37+D38+D39+D40+D41</f>
        <v>0</v>
      </c>
      <c r="E34" s="39">
        <f t="shared" ref="E34:O34" si="5">+E35+E36+E37+E38+E39+E40+E41</f>
        <v>115560</v>
      </c>
      <c r="F34" s="39">
        <f t="shared" si="5"/>
        <v>1226579</v>
      </c>
      <c r="G34" s="39">
        <f t="shared" si="5"/>
        <v>0</v>
      </c>
      <c r="H34" s="39">
        <f t="shared" si="5"/>
        <v>0</v>
      </c>
      <c r="I34" s="39">
        <f t="shared" si="5"/>
        <v>0</v>
      </c>
      <c r="J34" s="39">
        <f t="shared" si="5"/>
        <v>0</v>
      </c>
      <c r="K34" s="39">
        <f t="shared" si="5"/>
        <v>0</v>
      </c>
      <c r="L34" s="39">
        <f t="shared" si="5"/>
        <v>0</v>
      </c>
      <c r="M34" s="42">
        <v>0</v>
      </c>
      <c r="N34" s="39">
        <f t="shared" si="5"/>
        <v>0</v>
      </c>
      <c r="O34" s="39">
        <f t="shared" si="5"/>
        <v>0</v>
      </c>
      <c r="P34" s="37">
        <f t="shared" si="1"/>
        <v>1342139</v>
      </c>
    </row>
    <row r="35" spans="1:16" x14ac:dyDescent="0.25">
      <c r="A35" s="40" t="s">
        <v>47</v>
      </c>
      <c r="B35" s="41">
        <v>3418000</v>
      </c>
      <c r="C35" s="41">
        <v>3418000</v>
      </c>
      <c r="D35" s="42">
        <v>0</v>
      </c>
      <c r="E35" s="42">
        <v>115560</v>
      </c>
      <c r="F35" s="42">
        <v>1226579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1">
        <v>0</v>
      </c>
      <c r="O35" s="41">
        <v>0</v>
      </c>
      <c r="P35" s="41">
        <f t="shared" si="1"/>
        <v>1342139</v>
      </c>
    </row>
    <row r="36" spans="1:16" x14ac:dyDescent="0.25">
      <c r="A36" s="40" t="s">
        <v>48</v>
      </c>
      <c r="B36" s="41">
        <v>10000</v>
      </c>
      <c r="C36" s="41">
        <v>10000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1">
        <v>0</v>
      </c>
      <c r="O36" s="41">
        <v>0</v>
      </c>
      <c r="P36" s="41">
        <f t="shared" si="1"/>
        <v>0</v>
      </c>
    </row>
    <row r="37" spans="1:16" x14ac:dyDescent="0.25">
      <c r="A37" s="40" t="s">
        <v>49</v>
      </c>
      <c r="B37" s="41">
        <v>0</v>
      </c>
      <c r="C37" s="41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1">
        <v>0</v>
      </c>
      <c r="O37" s="41">
        <v>0</v>
      </c>
      <c r="P37" s="41">
        <f t="shared" ref="P37:P48" si="6">+D37+E37+F37+G37+H37+I37+J37+K37+L37+M37+N37+O37</f>
        <v>0</v>
      </c>
    </row>
    <row r="38" spans="1:16" x14ac:dyDescent="0.25">
      <c r="A38" s="40" t="s">
        <v>50</v>
      </c>
      <c r="B38" s="41">
        <v>0</v>
      </c>
      <c r="C38" s="41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1">
        <v>0</v>
      </c>
      <c r="O38" s="41">
        <v>0</v>
      </c>
      <c r="P38" s="41">
        <f t="shared" si="6"/>
        <v>0</v>
      </c>
    </row>
    <row r="39" spans="1:16" x14ac:dyDescent="0.25">
      <c r="A39" s="40" t="s">
        <v>51</v>
      </c>
      <c r="B39" s="41">
        <v>0</v>
      </c>
      <c r="C39" s="41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1">
        <v>0</v>
      </c>
      <c r="O39" s="41">
        <v>0</v>
      </c>
      <c r="P39" s="41">
        <f t="shared" si="6"/>
        <v>0</v>
      </c>
    </row>
    <row r="40" spans="1:16" x14ac:dyDescent="0.25">
      <c r="A40" s="40" t="s">
        <v>52</v>
      </c>
      <c r="B40" s="41">
        <v>0</v>
      </c>
      <c r="C40" s="41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1">
        <v>0</v>
      </c>
      <c r="O40" s="41">
        <v>0</v>
      </c>
      <c r="P40" s="41">
        <f t="shared" si="6"/>
        <v>0</v>
      </c>
    </row>
    <row r="41" spans="1:16" x14ac:dyDescent="0.25">
      <c r="A41" s="40" t="s">
        <v>53</v>
      </c>
      <c r="B41" s="41">
        <v>1554562</v>
      </c>
      <c r="C41" s="41">
        <v>1554562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1">
        <v>0</v>
      </c>
      <c r="O41" s="41">
        <v>0</v>
      </c>
      <c r="P41" s="41">
        <f t="shared" si="6"/>
        <v>0</v>
      </c>
    </row>
    <row r="42" spans="1:16" x14ac:dyDescent="0.25">
      <c r="A42" s="40" t="s">
        <v>54</v>
      </c>
      <c r="B42" s="41">
        <v>0</v>
      </c>
      <c r="C42" s="41">
        <v>0</v>
      </c>
      <c r="D42" s="44">
        <f>+D43+D44+D45+D46+D47+D48+D49</f>
        <v>0</v>
      </c>
      <c r="E42" s="39">
        <f t="shared" ref="E42:L42" si="7">+E43+E44+E45+E46+E47+E48+E49</f>
        <v>0</v>
      </c>
      <c r="F42" s="39">
        <f t="shared" si="7"/>
        <v>0</v>
      </c>
      <c r="G42" s="39">
        <f t="shared" si="7"/>
        <v>0</v>
      </c>
      <c r="H42" s="39">
        <f t="shared" si="7"/>
        <v>0</v>
      </c>
      <c r="I42" s="39">
        <f t="shared" si="7"/>
        <v>0</v>
      </c>
      <c r="J42" s="39">
        <f t="shared" si="7"/>
        <v>0</v>
      </c>
      <c r="K42" s="39">
        <f t="shared" si="7"/>
        <v>0</v>
      </c>
      <c r="L42" s="39">
        <f t="shared" si="7"/>
        <v>0</v>
      </c>
      <c r="M42" s="42">
        <v>0</v>
      </c>
      <c r="N42" s="41">
        <v>0</v>
      </c>
      <c r="O42" s="41">
        <v>0</v>
      </c>
      <c r="P42" s="41">
        <f t="shared" si="6"/>
        <v>0</v>
      </c>
    </row>
    <row r="43" spans="1:16" x14ac:dyDescent="0.25">
      <c r="A43" s="36" t="s">
        <v>55</v>
      </c>
      <c r="B43" s="37">
        <f>+B44+B45+B46+B47+B48+B49</f>
        <v>0</v>
      </c>
      <c r="C43" s="37">
        <f>+C44+C45+C46+C47+C48+C49</f>
        <v>0</v>
      </c>
      <c r="D43" s="47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1">
        <v>0</v>
      </c>
      <c r="O43" s="41">
        <v>0</v>
      </c>
      <c r="P43" s="41">
        <f t="shared" si="6"/>
        <v>0</v>
      </c>
    </row>
    <row r="44" spans="1:16" x14ac:dyDescent="0.25">
      <c r="A44" s="40" t="s">
        <v>56</v>
      </c>
      <c r="B44" s="41">
        <v>0</v>
      </c>
      <c r="C44" s="41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1">
        <v>0</v>
      </c>
      <c r="O44" s="41">
        <v>0</v>
      </c>
      <c r="P44" s="41">
        <f t="shared" si="6"/>
        <v>0</v>
      </c>
    </row>
    <row r="45" spans="1:16" x14ac:dyDescent="0.25">
      <c r="A45" s="40" t="s">
        <v>57</v>
      </c>
      <c r="B45" s="41">
        <v>0</v>
      </c>
      <c r="C45" s="41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1">
        <v>0</v>
      </c>
      <c r="O45" s="41">
        <v>0</v>
      </c>
      <c r="P45" s="41">
        <f t="shared" si="6"/>
        <v>0</v>
      </c>
    </row>
    <row r="46" spans="1:16" x14ac:dyDescent="0.25">
      <c r="A46" s="40" t="s">
        <v>58</v>
      </c>
      <c r="B46" s="41">
        <v>0</v>
      </c>
      <c r="C46" s="41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1">
        <v>0</v>
      </c>
      <c r="O46" s="41">
        <v>0</v>
      </c>
      <c r="P46" s="41">
        <f t="shared" si="6"/>
        <v>0</v>
      </c>
    </row>
    <row r="47" spans="1:16" x14ac:dyDescent="0.25">
      <c r="A47" s="40" t="s">
        <v>59</v>
      </c>
      <c r="B47" s="41">
        <v>0</v>
      </c>
      <c r="C47" s="41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1">
        <v>0</v>
      </c>
      <c r="O47" s="41">
        <v>0</v>
      </c>
      <c r="P47" s="41">
        <f t="shared" si="6"/>
        <v>0</v>
      </c>
    </row>
    <row r="48" spans="1:16" x14ac:dyDescent="0.25">
      <c r="A48" s="40" t="s">
        <v>60</v>
      </c>
      <c r="B48" s="41">
        <v>0</v>
      </c>
      <c r="C48" s="41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1">
        <v>0</v>
      </c>
      <c r="O48" s="41">
        <v>0</v>
      </c>
      <c r="P48" s="41">
        <f t="shared" si="6"/>
        <v>0</v>
      </c>
    </row>
    <row r="49" spans="1:16" x14ac:dyDescent="0.25">
      <c r="A49" s="40" t="s">
        <v>61</v>
      </c>
      <c r="B49" s="41">
        <v>0</v>
      </c>
      <c r="C49" s="41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1">
        <v>0</v>
      </c>
      <c r="O49" s="41">
        <v>0</v>
      </c>
      <c r="P49" s="41">
        <f>+D49+E49+F49+G49+H49+I49+J49+K49+L49+M49+N49+O49</f>
        <v>0</v>
      </c>
    </row>
    <row r="50" spans="1:16" x14ac:dyDescent="0.25">
      <c r="A50" s="36" t="s">
        <v>62</v>
      </c>
      <c r="B50" s="37">
        <f>+B51+B52+B53+B54+B55+B56+B57+B58+B59</f>
        <v>15656456</v>
      </c>
      <c r="C50" s="37">
        <f>+C51+C52+C53+C54+C55+C56+C57+C58+C59</f>
        <v>23977086.09</v>
      </c>
      <c r="D50" s="39">
        <f>+D51+D52+D53+D54+D55+D56+D57+D58+D59</f>
        <v>0</v>
      </c>
      <c r="E50" s="39">
        <f t="shared" ref="E50:L50" si="8">+E51+E52+E53+E54+E55+E56+E57+E58+E59</f>
        <v>0</v>
      </c>
      <c r="F50" s="39">
        <f t="shared" si="8"/>
        <v>82600</v>
      </c>
      <c r="G50" s="39">
        <f t="shared" si="8"/>
        <v>0</v>
      </c>
      <c r="H50" s="39">
        <f t="shared" si="8"/>
        <v>0</v>
      </c>
      <c r="I50" s="39">
        <f t="shared" si="8"/>
        <v>0</v>
      </c>
      <c r="J50" s="39">
        <f t="shared" si="8"/>
        <v>0</v>
      </c>
      <c r="K50" s="39">
        <f t="shared" si="8"/>
        <v>0</v>
      </c>
      <c r="L50" s="39">
        <f t="shared" si="8"/>
        <v>0</v>
      </c>
      <c r="M50" s="37">
        <f>+M51+M52+M53+M54+M55+M56+M57+M58+M59</f>
        <v>0</v>
      </c>
      <c r="N50" s="37">
        <f>+N51+N52+N53+N54+N55+N56+N57+N58+N59</f>
        <v>0</v>
      </c>
      <c r="O50" s="37">
        <f>+O51+O52+O53+O54+O55+O56+O57+O58+O59</f>
        <v>0</v>
      </c>
      <c r="P50" s="37">
        <f>+D50+E50+F50+G50+H50+I50+J50+K50+L50+M50+N50+O50</f>
        <v>82600</v>
      </c>
    </row>
    <row r="51" spans="1:16" x14ac:dyDescent="0.25">
      <c r="A51" s="40" t="s">
        <v>63</v>
      </c>
      <c r="B51" s="41">
        <v>4410000</v>
      </c>
      <c r="C51" s="41">
        <v>12580630.09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1">
        <v>0</v>
      </c>
      <c r="O51" s="41">
        <v>0</v>
      </c>
      <c r="P51" s="41">
        <f>+D51+E51+F51+G51+H51+I51+J51+K51+L51+M51+N51+O51</f>
        <v>0</v>
      </c>
    </row>
    <row r="52" spans="1:16" x14ac:dyDescent="0.25">
      <c r="A52" s="40" t="s">
        <v>64</v>
      </c>
      <c r="B52" s="41">
        <v>1750000</v>
      </c>
      <c r="C52" s="41">
        <v>1650000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1">
        <v>0</v>
      </c>
      <c r="O52" s="41">
        <v>0</v>
      </c>
      <c r="P52" s="41">
        <f t="shared" ref="P52:P80" si="9">+D52+E52+F52+G52+H52+I52+J52+K52+L52+M52+N52+O52</f>
        <v>0</v>
      </c>
    </row>
    <row r="53" spans="1:16" x14ac:dyDescent="0.25">
      <c r="A53" s="40" t="s">
        <v>65</v>
      </c>
      <c r="B53" s="41">
        <v>750000</v>
      </c>
      <c r="C53" s="41">
        <v>693500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1">
        <v>0</v>
      </c>
      <c r="O53" s="41">
        <v>0</v>
      </c>
      <c r="P53" s="41">
        <f t="shared" si="9"/>
        <v>0</v>
      </c>
    </row>
    <row r="54" spans="1:16" x14ac:dyDescent="0.25">
      <c r="A54" s="40" t="s">
        <v>66</v>
      </c>
      <c r="B54" s="41">
        <v>6320000</v>
      </c>
      <c r="C54" s="41">
        <v>6320000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1">
        <v>0</v>
      </c>
      <c r="O54" s="41">
        <v>0</v>
      </c>
      <c r="P54" s="41">
        <f t="shared" si="9"/>
        <v>0</v>
      </c>
    </row>
    <row r="55" spans="1:16" x14ac:dyDescent="0.25">
      <c r="A55" s="40" t="s">
        <v>67</v>
      </c>
      <c r="B55" s="41">
        <v>940000</v>
      </c>
      <c r="C55" s="41">
        <v>1396500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1">
        <v>0</v>
      </c>
      <c r="P55" s="41">
        <f t="shared" si="9"/>
        <v>0</v>
      </c>
    </row>
    <row r="56" spans="1:16" x14ac:dyDescent="0.25">
      <c r="A56" s="40" t="s">
        <v>68</v>
      </c>
      <c r="B56" s="41">
        <v>500000</v>
      </c>
      <c r="C56" s="41">
        <v>400000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1">
        <v>0</v>
      </c>
      <c r="P56" s="41">
        <f t="shared" si="9"/>
        <v>0</v>
      </c>
    </row>
    <row r="57" spans="1:16" x14ac:dyDescent="0.25">
      <c r="A57" s="40" t="s">
        <v>69</v>
      </c>
      <c r="B57" s="41">
        <v>0</v>
      </c>
      <c r="C57" s="41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1">
        <v>0</v>
      </c>
      <c r="P57" s="41">
        <f t="shared" si="9"/>
        <v>0</v>
      </c>
    </row>
    <row r="58" spans="1:16" x14ac:dyDescent="0.25">
      <c r="A58" s="40" t="s">
        <v>70</v>
      </c>
      <c r="B58" s="41">
        <v>750000</v>
      </c>
      <c r="C58" s="41">
        <v>650000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1">
        <v>0</v>
      </c>
      <c r="P58" s="41">
        <f t="shared" si="9"/>
        <v>0</v>
      </c>
    </row>
    <row r="59" spans="1:16" x14ac:dyDescent="0.25">
      <c r="A59" s="40" t="s">
        <v>71</v>
      </c>
      <c r="B59" s="41">
        <v>236456</v>
      </c>
      <c r="C59" s="41">
        <v>286456</v>
      </c>
      <c r="D59" s="42">
        <v>0</v>
      </c>
      <c r="E59" s="42">
        <v>0</v>
      </c>
      <c r="F59" s="42">
        <v>82600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1">
        <v>0</v>
      </c>
      <c r="P59" s="41">
        <f t="shared" si="9"/>
        <v>82600</v>
      </c>
    </row>
    <row r="60" spans="1:16" x14ac:dyDescent="0.25">
      <c r="A60" s="36" t="s">
        <v>72</v>
      </c>
      <c r="B60" s="37">
        <f>+B61+B62+B63+B64</f>
        <v>400000</v>
      </c>
      <c r="C60" s="37">
        <f>+C61+C62+C63+C64</f>
        <v>400000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2">
        <v>0</v>
      </c>
      <c r="N60" s="42">
        <v>0</v>
      </c>
      <c r="O60" s="41">
        <v>0</v>
      </c>
      <c r="P60" s="41">
        <f t="shared" si="9"/>
        <v>0</v>
      </c>
    </row>
    <row r="61" spans="1:16" x14ac:dyDescent="0.25">
      <c r="A61" s="40" t="s">
        <v>73</v>
      </c>
      <c r="B61" s="41">
        <v>400000</v>
      </c>
      <c r="C61" s="41">
        <v>400000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1">
        <v>0</v>
      </c>
      <c r="P61" s="41">
        <f t="shared" si="9"/>
        <v>0</v>
      </c>
    </row>
    <row r="62" spans="1:16" x14ac:dyDescent="0.25">
      <c r="A62" s="40" t="s">
        <v>74</v>
      </c>
      <c r="B62" s="41">
        <v>0</v>
      </c>
      <c r="C62" s="41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1">
        <v>0</v>
      </c>
      <c r="P62" s="41">
        <f t="shared" si="9"/>
        <v>0</v>
      </c>
    </row>
    <row r="63" spans="1:16" x14ac:dyDescent="0.25">
      <c r="A63" s="40" t="s">
        <v>75</v>
      </c>
      <c r="B63" s="41">
        <v>0</v>
      </c>
      <c r="C63" s="41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1">
        <v>0</v>
      </c>
      <c r="P63" s="41">
        <f t="shared" si="9"/>
        <v>0</v>
      </c>
    </row>
    <row r="64" spans="1:16" x14ac:dyDescent="0.25">
      <c r="A64" s="40" t="s">
        <v>76</v>
      </c>
      <c r="B64" s="41">
        <v>0</v>
      </c>
      <c r="C64" s="41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1">
        <v>0</v>
      </c>
      <c r="P64" s="41">
        <f t="shared" si="9"/>
        <v>0</v>
      </c>
    </row>
    <row r="65" spans="1:16" x14ac:dyDescent="0.25">
      <c r="A65" s="36" t="s">
        <v>77</v>
      </c>
      <c r="B65" s="37">
        <v>0</v>
      </c>
      <c r="C65" s="41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2">
        <v>0</v>
      </c>
      <c r="N65" s="42">
        <v>0</v>
      </c>
      <c r="O65" s="41">
        <v>0</v>
      </c>
      <c r="P65" s="41">
        <f t="shared" si="9"/>
        <v>0</v>
      </c>
    </row>
    <row r="66" spans="1:16" x14ac:dyDescent="0.25">
      <c r="A66" s="40" t="s">
        <v>78</v>
      </c>
      <c r="B66" s="41">
        <v>0</v>
      </c>
      <c r="C66" s="41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1">
        <v>0</v>
      </c>
      <c r="P66" s="41">
        <f t="shared" si="9"/>
        <v>0</v>
      </c>
    </row>
    <row r="67" spans="1:16" x14ac:dyDescent="0.25">
      <c r="A67" s="40" t="s">
        <v>79</v>
      </c>
      <c r="B67" s="41">
        <v>0</v>
      </c>
      <c r="C67" s="41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1">
        <v>0</v>
      </c>
      <c r="P67" s="41">
        <f t="shared" si="9"/>
        <v>0</v>
      </c>
    </row>
    <row r="68" spans="1:16" x14ac:dyDescent="0.25">
      <c r="A68" s="36" t="s">
        <v>80</v>
      </c>
      <c r="B68" s="37">
        <v>0</v>
      </c>
      <c r="C68" s="3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2">
        <v>0</v>
      </c>
      <c r="N68" s="42">
        <v>0</v>
      </c>
      <c r="O68" s="41">
        <v>0</v>
      </c>
      <c r="P68" s="41">
        <f t="shared" si="9"/>
        <v>0</v>
      </c>
    </row>
    <row r="69" spans="1:16" x14ac:dyDescent="0.25">
      <c r="A69" s="40" t="s">
        <v>81</v>
      </c>
      <c r="B69" s="41">
        <v>0</v>
      </c>
      <c r="C69" s="41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1">
        <v>0</v>
      </c>
      <c r="P69" s="41">
        <f t="shared" si="9"/>
        <v>0</v>
      </c>
    </row>
    <row r="70" spans="1:16" x14ac:dyDescent="0.25">
      <c r="A70" s="40" t="s">
        <v>82</v>
      </c>
      <c r="B70" s="41">
        <v>0</v>
      </c>
      <c r="C70" s="41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1">
        <v>0</v>
      </c>
      <c r="P70" s="41">
        <f t="shared" si="9"/>
        <v>0</v>
      </c>
    </row>
    <row r="71" spans="1:16" x14ac:dyDescent="0.25">
      <c r="A71" s="40" t="s">
        <v>83</v>
      </c>
      <c r="B71" s="41">
        <v>0</v>
      </c>
      <c r="C71" s="41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1">
        <v>0</v>
      </c>
      <c r="P71" s="41">
        <f t="shared" si="9"/>
        <v>0</v>
      </c>
    </row>
    <row r="72" spans="1:16" x14ac:dyDescent="0.25">
      <c r="A72" s="34" t="s">
        <v>84</v>
      </c>
      <c r="B72" s="48">
        <f>+B73+B77+B79</f>
        <v>0</v>
      </c>
      <c r="C72" s="48">
        <f>+C73+C77+C79</f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8">
        <v>0</v>
      </c>
      <c r="P72" s="48">
        <v>0</v>
      </c>
    </row>
    <row r="73" spans="1:16" x14ac:dyDescent="0.25">
      <c r="A73" s="36" t="s">
        <v>85</v>
      </c>
      <c r="B73" s="37">
        <v>0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2">
        <v>0</v>
      </c>
      <c r="M73" s="42">
        <v>0</v>
      </c>
      <c r="N73" s="42">
        <v>0</v>
      </c>
      <c r="O73" s="41">
        <v>0</v>
      </c>
      <c r="P73" s="41">
        <f t="shared" si="9"/>
        <v>0</v>
      </c>
    </row>
    <row r="74" spans="1:16" x14ac:dyDescent="0.25">
      <c r="A74" s="40" t="s">
        <v>86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2">
        <v>0</v>
      </c>
      <c r="M74" s="42">
        <v>0</v>
      </c>
      <c r="N74" s="42">
        <v>0</v>
      </c>
      <c r="O74" s="41">
        <v>0</v>
      </c>
      <c r="P74" s="41">
        <f t="shared" si="9"/>
        <v>0</v>
      </c>
    </row>
    <row r="75" spans="1:16" x14ac:dyDescent="0.25">
      <c r="A75" s="40" t="s">
        <v>87</v>
      </c>
      <c r="B75" s="41">
        <v>0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2">
        <v>0</v>
      </c>
      <c r="M75" s="42">
        <v>0</v>
      </c>
      <c r="N75" s="42">
        <v>0</v>
      </c>
      <c r="O75" s="41">
        <v>0</v>
      </c>
      <c r="P75" s="41">
        <f t="shared" si="9"/>
        <v>0</v>
      </c>
    </row>
    <row r="76" spans="1:16" x14ac:dyDescent="0.25">
      <c r="A76" s="36" t="s">
        <v>88</v>
      </c>
      <c r="B76" s="37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2">
        <v>0</v>
      </c>
      <c r="M76" s="42">
        <v>0</v>
      </c>
      <c r="N76" s="42">
        <v>0</v>
      </c>
      <c r="O76" s="41">
        <v>0</v>
      </c>
      <c r="P76" s="41">
        <f t="shared" si="9"/>
        <v>0</v>
      </c>
    </row>
    <row r="77" spans="1:16" x14ac:dyDescent="0.25">
      <c r="A77" s="40" t="s">
        <v>89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2">
        <v>0</v>
      </c>
      <c r="M77" s="42">
        <v>0</v>
      </c>
      <c r="N77" s="42">
        <v>0</v>
      </c>
      <c r="O77" s="41">
        <v>0</v>
      </c>
      <c r="P77" s="41">
        <f t="shared" si="9"/>
        <v>0</v>
      </c>
    </row>
    <row r="78" spans="1:16" x14ac:dyDescent="0.25">
      <c r="A78" s="40" t="s">
        <v>90</v>
      </c>
      <c r="B78" s="41">
        <v>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2">
        <v>0</v>
      </c>
      <c r="M78" s="42">
        <v>0</v>
      </c>
      <c r="N78" s="42">
        <v>0</v>
      </c>
      <c r="O78" s="41">
        <v>0</v>
      </c>
      <c r="P78" s="41">
        <f t="shared" si="9"/>
        <v>0</v>
      </c>
    </row>
    <row r="79" spans="1:16" x14ac:dyDescent="0.25">
      <c r="A79" s="36" t="s">
        <v>91</v>
      </c>
      <c r="B79" s="37">
        <v>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2">
        <v>0</v>
      </c>
      <c r="M79" s="42">
        <v>0</v>
      </c>
      <c r="N79" s="42">
        <v>0</v>
      </c>
      <c r="O79" s="41">
        <v>0</v>
      </c>
      <c r="P79" s="41">
        <f t="shared" si="9"/>
        <v>0</v>
      </c>
    </row>
    <row r="80" spans="1:16" x14ac:dyDescent="0.25">
      <c r="A80" s="40" t="s">
        <v>92</v>
      </c>
      <c r="B80" s="41">
        <v>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2">
        <v>0</v>
      </c>
      <c r="M80" s="42">
        <v>0</v>
      </c>
      <c r="N80" s="42">
        <v>0</v>
      </c>
      <c r="O80" s="41">
        <v>0</v>
      </c>
      <c r="P80" s="41">
        <f t="shared" si="9"/>
        <v>0</v>
      </c>
    </row>
    <row r="81" spans="1:16" x14ac:dyDescent="0.25">
      <c r="A81" s="50" t="s">
        <v>93</v>
      </c>
      <c r="B81" s="51">
        <f>+B8+B14+B24+B34+B50+B60+B64+B68+B72</f>
        <v>617073784</v>
      </c>
      <c r="C81" s="51">
        <f>+C8+C14+C24+C34+C50+C60+C64+C68+C72</f>
        <v>690394414.09000003</v>
      </c>
      <c r="D81" s="51">
        <f>+D8+D14+D24+D34+D50+D60+D65+D68+D72</f>
        <v>35096430.800000004</v>
      </c>
      <c r="E81" s="51">
        <f t="shared" ref="E81:O81" si="10">+E8+E14+E24+E34+E50+E60+E65+E68+E72</f>
        <v>65851653.120000005</v>
      </c>
      <c r="F81" s="51">
        <f t="shared" si="10"/>
        <v>42341431.670000002</v>
      </c>
      <c r="G81" s="51">
        <f t="shared" si="10"/>
        <v>0</v>
      </c>
      <c r="H81" s="51">
        <f t="shared" si="10"/>
        <v>0</v>
      </c>
      <c r="I81" s="51">
        <f t="shared" si="10"/>
        <v>0</v>
      </c>
      <c r="J81" s="51">
        <f t="shared" si="10"/>
        <v>0</v>
      </c>
      <c r="K81" s="51">
        <f t="shared" si="10"/>
        <v>0</v>
      </c>
      <c r="L81" s="51">
        <f t="shared" si="10"/>
        <v>0</v>
      </c>
      <c r="M81" s="51">
        <f t="shared" si="10"/>
        <v>0</v>
      </c>
      <c r="N81" s="51">
        <f t="shared" si="10"/>
        <v>0</v>
      </c>
      <c r="O81" s="51">
        <f t="shared" si="10"/>
        <v>0</v>
      </c>
      <c r="P81" s="51">
        <f>+P8+P14+P24+P34+P50+P60+P65+P68+P72</f>
        <v>143289515.59</v>
      </c>
    </row>
    <row r="82" spans="1:16" x14ac:dyDescent="0.25">
      <c r="A82" s="52" t="s">
        <v>94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41"/>
      <c r="M82" s="52"/>
      <c r="N82" s="52"/>
      <c r="O82" s="52"/>
      <c r="P82" s="52"/>
    </row>
    <row r="83" spans="1:16" x14ac:dyDescent="0.25">
      <c r="A83" s="52" t="s">
        <v>99</v>
      </c>
      <c r="B83" s="52"/>
      <c r="C83" s="52"/>
      <c r="D83" s="41"/>
      <c r="E83" s="52"/>
      <c r="F83" s="52"/>
      <c r="G83" s="52"/>
      <c r="H83" s="52"/>
      <c r="I83" s="52"/>
      <c r="J83" s="52"/>
      <c r="K83" s="52"/>
      <c r="L83" s="41"/>
      <c r="M83" s="52"/>
      <c r="N83" s="42"/>
      <c r="O83" s="52"/>
      <c r="P83" s="52"/>
    </row>
    <row r="84" spans="1:16" x14ac:dyDescent="0.25">
      <c r="A84" s="52" t="s">
        <v>98</v>
      </c>
      <c r="B84" s="53"/>
      <c r="C84" s="52"/>
      <c r="D84" s="52"/>
      <c r="E84" s="52"/>
      <c r="F84" s="52"/>
      <c r="G84" s="52"/>
      <c r="H84" s="52"/>
      <c r="I84" s="52"/>
      <c r="J84" s="52"/>
      <c r="K84" s="52"/>
      <c r="L84" s="41"/>
      <c r="M84" s="52"/>
      <c r="N84" s="52"/>
      <c r="O84" s="52"/>
      <c r="P84" s="54"/>
    </row>
    <row r="85" spans="1:16" x14ac:dyDescent="0.25">
      <c r="A85" s="56"/>
      <c r="B85" s="52" t="s">
        <v>97</v>
      </c>
      <c r="C85" s="56"/>
      <c r="D85" s="57"/>
      <c r="E85" s="57"/>
      <c r="F85" s="57"/>
      <c r="G85" s="57"/>
      <c r="H85" s="57"/>
      <c r="I85" s="57"/>
      <c r="J85" s="57"/>
      <c r="K85" s="55"/>
      <c r="L85" s="55"/>
      <c r="M85" s="55"/>
      <c r="N85" s="55"/>
      <c r="O85" s="55"/>
      <c r="P85" s="55"/>
    </row>
    <row r="86" spans="1:16" x14ac:dyDescent="0.25">
      <c r="A86" s="58"/>
      <c r="B86" s="52"/>
      <c r="C86" s="58"/>
      <c r="D86" s="57"/>
      <c r="E86" s="57"/>
      <c r="F86" s="57"/>
      <c r="G86" s="57"/>
      <c r="H86" s="57"/>
      <c r="I86" s="57"/>
      <c r="J86" s="57"/>
      <c r="K86" s="57"/>
      <c r="L86" s="59"/>
      <c r="M86" s="52"/>
      <c r="N86" s="52"/>
      <c r="O86" s="52"/>
      <c r="P86" s="52"/>
    </row>
    <row r="87" spans="1:16" x14ac:dyDescent="0.25">
      <c r="A87" s="52"/>
      <c r="B87" s="52"/>
      <c r="C87" s="59"/>
      <c r="D87" s="59"/>
      <c r="E87" s="57"/>
      <c r="F87" s="57"/>
      <c r="G87" s="57"/>
      <c r="H87" s="57"/>
      <c r="I87" s="57"/>
      <c r="J87" s="57"/>
      <c r="K87" s="57"/>
      <c r="L87" s="59"/>
      <c r="M87" s="52"/>
      <c r="N87" s="52"/>
      <c r="O87" s="52"/>
      <c r="P87" s="52"/>
    </row>
    <row r="88" spans="1:16" x14ac:dyDescent="0.25">
      <c r="A88" s="52"/>
      <c r="B88" s="52"/>
      <c r="C88" s="59"/>
      <c r="D88" s="59"/>
      <c r="E88" s="58"/>
      <c r="F88" s="58"/>
      <c r="G88" s="58"/>
      <c r="H88" s="58"/>
      <c r="I88" s="58"/>
      <c r="J88" s="58"/>
      <c r="K88" s="58"/>
      <c r="L88" s="59"/>
      <c r="M88" s="52"/>
      <c r="N88" s="52"/>
      <c r="O88" s="52"/>
      <c r="P88" s="52"/>
    </row>
    <row r="89" spans="1:16" x14ac:dyDescent="0.25">
      <c r="A89" s="52"/>
      <c r="B89" s="52"/>
      <c r="C89" s="59"/>
      <c r="D89" s="59"/>
      <c r="E89" s="58"/>
      <c r="F89" s="58"/>
      <c r="G89" s="58"/>
      <c r="H89" s="58"/>
      <c r="I89" s="58"/>
      <c r="J89" s="58"/>
      <c r="K89" s="58"/>
      <c r="L89" s="59"/>
      <c r="M89" s="52"/>
      <c r="N89" s="52"/>
      <c r="O89" s="52"/>
      <c r="P89" s="52"/>
    </row>
    <row r="90" spans="1:16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41"/>
      <c r="M90" s="52"/>
      <c r="N90" s="52"/>
      <c r="O90" s="52"/>
      <c r="P90" s="52"/>
    </row>
    <row r="91" spans="1:16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</row>
    <row r="92" spans="1:16" x14ac:dyDescent="0.25">
      <c r="A92" s="52"/>
      <c r="B92" s="52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</row>
    <row r="93" spans="1:16" ht="18.75" x14ac:dyDescent="0.3">
      <c r="A93" s="4"/>
      <c r="B93" s="4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16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8"/>
    </row>
    <row r="98" spans="1:16" x14ac:dyDescent="0.25">
      <c r="A98" s="4"/>
      <c r="B98" s="3"/>
      <c r="C98" s="5"/>
      <c r="D98" s="5"/>
      <c r="E98" s="5"/>
      <c r="F98" s="6"/>
      <c r="G98" s="5"/>
      <c r="H98" s="6"/>
      <c r="I98" s="7"/>
      <c r="J98" s="7"/>
      <c r="K98" s="7"/>
      <c r="L98" s="7"/>
      <c r="M98" s="7"/>
      <c r="N98" s="7"/>
      <c r="O98" s="7"/>
      <c r="P98" s="7"/>
    </row>
    <row r="99" spans="1:16" x14ac:dyDescent="0.25">
      <c r="A99" s="14"/>
      <c r="B99" s="9" t="s">
        <v>96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16" x14ac:dyDescent="0.25">
      <c r="A100" s="13"/>
      <c r="B100" s="4" t="s">
        <v>97</v>
      </c>
      <c r="C100" s="15"/>
      <c r="D100" s="15"/>
      <c r="E100" s="15"/>
      <c r="F100" s="9"/>
      <c r="G100" s="9"/>
      <c r="H100" s="2"/>
      <c r="I100" s="9"/>
      <c r="J100" s="9"/>
      <c r="K100" s="9"/>
      <c r="L100" s="9"/>
      <c r="M100" s="9"/>
      <c r="N100" s="9"/>
      <c r="O100" s="9"/>
      <c r="P100" s="9"/>
    </row>
    <row r="101" spans="1:16" x14ac:dyDescent="0.25">
      <c r="A101" s="11"/>
      <c r="B101" s="4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x14ac:dyDescent="0.25">
      <c r="A102" s="4"/>
      <c r="B102" s="4"/>
      <c r="C102" s="8"/>
      <c r="D102" s="8"/>
      <c r="E102" s="18"/>
      <c r="F102" s="18"/>
      <c r="G102" s="18"/>
      <c r="H102" s="18"/>
      <c r="I102" s="18"/>
      <c r="J102" s="18"/>
      <c r="K102" s="18"/>
      <c r="L102" s="8"/>
    </row>
    <row r="103" spans="1:16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1"/>
      <c r="M103" s="4"/>
      <c r="N103" s="4"/>
      <c r="O103" s="4"/>
      <c r="P103" s="4"/>
    </row>
    <row r="104" spans="1:16" ht="18.75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 ht="18.75" x14ac:dyDescent="0.3">
      <c r="A105" s="4"/>
      <c r="B105" s="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ht="18.75" x14ac:dyDescent="0.3">
      <c r="A106" s="4"/>
      <c r="B106" s="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1:16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1:16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1:16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8"/>
    </row>
  </sheetData>
  <mergeCells count="22">
    <mergeCell ref="D86:K86"/>
    <mergeCell ref="A1:P1"/>
    <mergeCell ref="A2:P2"/>
    <mergeCell ref="A3:P3"/>
    <mergeCell ref="A4:P4"/>
    <mergeCell ref="C99:P99"/>
    <mergeCell ref="A5:A6"/>
    <mergeCell ref="B5:B6"/>
    <mergeCell ref="C5:C6"/>
    <mergeCell ref="D5:P5"/>
    <mergeCell ref="E87:K87"/>
    <mergeCell ref="A91:P91"/>
    <mergeCell ref="A94:P94"/>
    <mergeCell ref="A95:P95"/>
    <mergeCell ref="A96:P96"/>
    <mergeCell ref="D85:J85"/>
    <mergeCell ref="C101:P101"/>
    <mergeCell ref="A109:P109"/>
    <mergeCell ref="E102:K102"/>
    <mergeCell ref="A104:P104"/>
    <mergeCell ref="A107:P107"/>
    <mergeCell ref="A108:P108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Carlos Ogando</cp:lastModifiedBy>
  <cp:lastPrinted>2022-04-05T12:25:31Z</cp:lastPrinted>
  <dcterms:created xsi:type="dcterms:W3CDTF">2021-10-08T14:41:34Z</dcterms:created>
  <dcterms:modified xsi:type="dcterms:W3CDTF">2022-04-05T12:27:47Z</dcterms:modified>
</cp:coreProperties>
</file>