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7C9E36DF-B7EB-403E-BFD6-FD6563AAFE46}" xr6:coauthVersionLast="36" xr6:coauthVersionMax="36" xr10:uidLastSave="{00000000-0000-0000-0000-000000000000}"/>
  <bookViews>
    <workbookView xWindow="0" yWindow="0" windowWidth="21600" windowHeight="9525" xr2:uid="{FEA3BEC7-CD07-45DB-8287-85B752D09B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8" i="1" l="1"/>
  <c r="P87" i="1"/>
  <c r="E87" i="1"/>
  <c r="E30" i="1"/>
  <c r="E78" i="1"/>
  <c r="D78" i="1"/>
  <c r="E20" i="1"/>
  <c r="D20" i="1"/>
  <c r="E14" i="1"/>
  <c r="D14" i="1"/>
  <c r="P77" i="1" l="1"/>
  <c r="O78" i="1"/>
  <c r="N78" i="1"/>
  <c r="M78" i="1"/>
  <c r="L78" i="1"/>
  <c r="K78" i="1"/>
  <c r="J78" i="1"/>
  <c r="I78" i="1"/>
  <c r="H78" i="1"/>
  <c r="G78" i="1"/>
  <c r="F78" i="1"/>
  <c r="P86" i="1"/>
  <c r="P85" i="1"/>
  <c r="P84" i="1"/>
  <c r="P83" i="1"/>
  <c r="P82" i="1"/>
  <c r="P81" i="1"/>
  <c r="P80" i="1"/>
  <c r="P79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19" i="1"/>
  <c r="P18" i="1"/>
  <c r="P17" i="1"/>
  <c r="P16" i="1"/>
  <c r="P15" i="1"/>
  <c r="P20" i="1" l="1"/>
  <c r="P14" i="1"/>
  <c r="C78" i="1"/>
  <c r="C56" i="1"/>
  <c r="C49" i="1"/>
  <c r="C40" i="1"/>
  <c r="C20" i="1"/>
  <c r="C14" i="1"/>
  <c r="D87" i="1" l="1"/>
  <c r="C87" i="1"/>
  <c r="B30" i="1" l="1"/>
  <c r="B40" i="1"/>
  <c r="B49" i="1"/>
  <c r="B56" i="1"/>
  <c r="B79" i="1"/>
  <c r="B82" i="1"/>
  <c r="B85" i="1"/>
  <c r="B66" i="1"/>
  <c r="B78" i="1" l="1"/>
  <c r="B20" i="1" l="1"/>
  <c r="B14" i="1"/>
  <c r="B87" i="1" l="1"/>
</calcChain>
</file>

<file path=xl/sharedStrings.xml><?xml version="1.0" encoding="utf-8"?>
<sst xmlns="http://schemas.openxmlformats.org/spreadsheetml/2006/main" count="109" uniqueCount="109">
  <si>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</si>
  <si>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</si>
  <si>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</si>
  <si>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</si>
  <si>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</si>
  <si>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</si>
  <si>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</si>
  <si>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</si>
  <si>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</si>
  <si>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</si>
  <si>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</si>
  <si>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</si>
  <si>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</si>
  <si>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</si>
  <si>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</si>
  <si>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</si>
  <si>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</si>
  <si>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</si>
  <si>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</si>
  <si>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</si>
  <si>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</si>
  <si>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</si>
  <si>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</si>
  <si>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</si>
  <si>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</si>
  <si>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</si>
  <si>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</si>
  <si>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</si>
  <si>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</si>
  <si>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</si>
  <si>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</si>
  <si>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</si>
  <si>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</si>
  <si>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</si>
  <si>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</si>
  <si>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</si>
  <si>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</si>
  <si>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</si>
  <si>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</si>
  <si>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</si>
  <si>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</si>
  <si>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</si>
  <si>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</si>
  <si>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</si>
  <si>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</si>
  <si>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</si>
  <si>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</si>
  <si>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</si>
  <si>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</si>
  <si>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</si>
  <si>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</si>
  <si>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</si>
  <si>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</si>
  <si>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</si>
  <si>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</si>
  <si>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</si>
  <si>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</si>
  <si>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</si>
  <si>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</si>
  <si>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</si>
  <si>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</si>
  <si>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</si>
  <si>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</si>
  <si>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</si>
  <si>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</si>
  <si>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</si>
  <si>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</si>
  <si>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</si>
  <si>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</si>
  <si>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</si>
  <si>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</si>
  <si>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</si>
  <si>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</si>
  <si>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</si>
  <si>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</si>
  <si>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</si>
  <si>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</si>
  <si>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</si>
  <si>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</si>
  <si>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</si>
  <si>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</si>
  <si>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>DOMINGO CASTRO</t>
  </si>
  <si>
    <t xml:space="preserve">  DIRECTOR FINANCIERO</t>
  </si>
  <si>
    <t>____________________________</t>
  </si>
  <si>
    <t>JOSEFA CASTILLO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</si>
  <si>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</si>
  <si>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</si>
  <si>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</si>
  <si>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</si>
  <si>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</si>
  <si>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</si>
  <si>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</si>
  <si>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</si>
  <si>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</si>
  <si>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</si>
  <si>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</si>
  <si>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</si>
  <si>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</si>
  <si>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</si>
  <si>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</si>
  <si>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</si>
  <si>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</si>
  <si>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</si>
  <si>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</si>
  <si>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</si>
  <si>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</si>
  <si>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</si>
  <si>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</si>
  <si>
    <t>Febrero Año {2023}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</si>
</sst>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64" fontId="3" fillId="0" borderId="0" xfId="0" applyNumberFormat="1" applyFont="1"/>
    <xf numFmtId="164" fontId="3" fillId="0" borderId="0" xfId="1" applyFont="1" applyAlignment="1">
      <alignment vertical="center"/>
    </xf>
    <xf numFmtId="164" fontId="0" fillId="0" borderId="0" xfId="1" applyFont="1" applyAlignment="1"/>
    <xf numFmtId="4" fontId="0" fillId="0" borderId="0" xfId="1" applyNumberFormat="1" applyFont="1" applyAlignment="1"/>
    <xf numFmtId="43" fontId="8" fillId="0" borderId="0" xfId="0" applyNumberFormat="1" applyFont="1" applyFill="1" applyBorder="1"/>
    <xf numFmtId="164" fontId="0" fillId="0" borderId="0" xfId="1" applyFont="1" applyFill="1" applyBorder="1" applyAlignment="1"/>
    <xf numFmtId="164" fontId="8" fillId="0" borderId="0" xfId="1" applyFont="1" applyFill="1" applyBorder="1" applyAlignment="1"/>
    <xf numFmtId="4" fontId="3" fillId="0" borderId="0" xfId="0" applyNumberFormat="1" applyFont="1" applyAlignment="1">
      <alignment vertical="center"/>
    </xf>
    <xf numFmtId="164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2" borderId="5" xfId="1" applyFont="1" applyFill="1" applyBorder="1"/>
    <xf numFmtId="165" fontId="3" fillId="2" borderId="5" xfId="0" applyNumberFormat="1" applyFont="1" applyFill="1" applyBorder="1"/>
    <xf numFmtId="0" fontId="0" fillId="0" borderId="0" xfId="0" applyBorder="1" applyAlignment="1">
      <alignment horizontal="left" wrapText="1"/>
    </xf>
    <xf numFmtId="164" fontId="1" fillId="0" borderId="0" xfId="1" applyFont="1"/>
    <xf numFmtId="164" fontId="1" fillId="0" borderId="0" xfId="1" applyFont="1" applyAlignment="1"/>
    <xf numFmtId="4" fontId="1" fillId="0" borderId="0" xfId="1" applyNumberFormat="1" applyFont="1" applyAlignment="1"/>
    <xf numFmtId="0" fontId="0" fillId="0" borderId="0" xfId="0" applyFont="1"/>
    <xf numFmtId="164" fontId="0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933450</xdr:colOff>
      <xdr:row>6</xdr:row>
      <xdr:rowOff>9525</xdr:rowOff>
    </xdr:from>
    <xdr:to>
      <xdr:col>4</xdr:col>
      <xdr:colOff>495300</xdr:colOff>
      <xdr:row>9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9544050" y="371475"/>
          <a:ext cx="88582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866774</xdr:colOff>
      <xdr:row>5</xdr:row>
      <xdr:rowOff>295276</xdr:rowOff>
    </xdr:from>
    <xdr:to>
      <xdr:col>4</xdr:col>
      <xdr:colOff>819149</xdr:colOff>
      <xdr:row>9</xdr:row>
      <xdr:rowOff>95250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77374" y="295276"/>
          <a:ext cx="1076325" cy="8286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5</xdr:row>
      <xdr:rowOff>104776</xdr:rowOff>
    </xdr:from>
    <xdr:to>
      <xdr:col>0</xdr:col>
      <xdr:colOff>1590675</xdr:colOff>
      <xdr:row>9</xdr:row>
      <xdr:rowOff>114300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6:P110"/>
  <sheetViews>
    <sheetView tabSelected="1" zoomScaleNormal="100" workbookViewId="0">
      <selection activeCell="A5" sqref="A5"/>
    </sheetView>
  </sheetViews>
  <sheetFormatPr baseColWidth="10" defaultRowHeight="15" x14ac:dyDescent="0.25"/>
  <cols>
    <col min="1" max="1" width="90.42578125" customWidth="1"/>
    <col min="2" max="2" width="21.85546875" customWidth="1"/>
    <col min="3" max="3" width="13.5703125" customWidth="1"/>
    <col min="4" max="4" width="16.85546875" customWidth="1"/>
    <col min="5" max="5" width="15.42578125" customWidth="1"/>
    <col min="6" max="15" width="11.42578125" hidden="1" customWidth="1"/>
    <col min="16" max="16" width="17.42578125" customWidth="1"/>
  </cols>
  <sheetData>
    <row r="6" spans="1:16" ht="28.5" x14ac:dyDescent="0.25">
      <c r="A6" s="55"/>
      <c r="B6" s="56"/>
    </row>
    <row r="7" spans="1:16" ht="21" x14ac:dyDescent="0.25">
      <c r="A7" s="57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6" ht="15.75" x14ac:dyDescent="0.25">
      <c r="A8" s="59" t="s">
        <v>108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16" ht="15.75" x14ac:dyDescent="0.25">
      <c r="A9" s="61" t="s">
        <v>89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1:16" ht="15.75" x14ac:dyDescent="0.25">
      <c r="A10" s="61" t="s">
        <v>1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16" x14ac:dyDescent="0.25">
      <c r="A11" s="53" t="s">
        <v>2</v>
      </c>
      <c r="B11" s="48" t="s">
        <v>3</v>
      </c>
      <c r="C11" s="48" t="s">
        <v>90</v>
      </c>
      <c r="D11" s="50" t="s">
        <v>91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2"/>
    </row>
    <row r="12" spans="1:16" x14ac:dyDescent="0.25">
      <c r="A12" s="53"/>
      <c r="B12" s="49"/>
      <c r="C12" s="49"/>
      <c r="D12" s="18" t="s">
        <v>92</v>
      </c>
      <c r="E12" s="18" t="s">
        <v>93</v>
      </c>
      <c r="F12" s="18" t="s">
        <v>94</v>
      </c>
      <c r="G12" s="18" t="s">
        <v>95</v>
      </c>
      <c r="H12" s="19" t="s">
        <v>96</v>
      </c>
      <c r="I12" s="18" t="s">
        <v>97</v>
      </c>
      <c r="J12" s="19" t="s">
        <v>98</v>
      </c>
      <c r="K12" s="18" t="s">
        <v>99</v>
      </c>
      <c r="L12" s="18" t="s">
        <v>100</v>
      </c>
      <c r="M12" s="18" t="s">
        <v>101</v>
      </c>
      <c r="N12" s="18" t="s">
        <v>102</v>
      </c>
      <c r="O12" s="19" t="s">
        <v>103</v>
      </c>
      <c r="P12" s="18" t="s">
        <v>104</v>
      </c>
    </row>
    <row r="13" spans="1:16" x14ac:dyDescent="0.25">
      <c r="A13" s="1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A14" s="3" t="s">
        <v>5</v>
      </c>
      <c r="B14" s="7">
        <f>+B15+B16+B17+B18+B19</f>
        <v>465265400</v>
      </c>
      <c r="C14" s="20">
        <f>+C15+C16+C17+C18+C19</f>
        <v>0</v>
      </c>
      <c r="D14" s="21">
        <f>+D15+D16+D17+D18+D19</f>
        <v>32417408.439999998</v>
      </c>
      <c r="E14" s="21">
        <f>+E15+E16+E17+E18+E19</f>
        <v>32606275</v>
      </c>
      <c r="F14" s="21"/>
      <c r="G14" s="21"/>
      <c r="H14" s="21"/>
      <c r="I14" s="21"/>
      <c r="J14" s="21"/>
      <c r="P14" s="20">
        <f>+D14+E14+F14+G14+H14+J14+I14+K14+L14+M14+N14+O14</f>
        <v>65023683.439999998</v>
      </c>
    </row>
    <row r="15" spans="1:16" x14ac:dyDescent="0.25">
      <c r="A15" s="4" t="s">
        <v>6</v>
      </c>
      <c r="B15" s="5">
        <v>344910000</v>
      </c>
      <c r="C15" s="5">
        <v>0</v>
      </c>
      <c r="D15" s="22">
        <v>27158726.059999999</v>
      </c>
      <c r="E15" s="22">
        <v>27362101.370000001</v>
      </c>
      <c r="F15" s="22"/>
      <c r="G15" s="23"/>
      <c r="H15" s="23"/>
      <c r="I15" s="23"/>
      <c r="J15" s="23"/>
      <c r="P15" s="20">
        <f t="shared" ref="P15:P76" si="0">+D15+E15+F15+G15+H15+J15+I15+K15+L15+M15+N15+O15</f>
        <v>54520827.43</v>
      </c>
    </row>
    <row r="16" spans="1:16" x14ac:dyDescent="0.25">
      <c r="A16" s="4" t="s">
        <v>7</v>
      </c>
      <c r="B16" s="5">
        <v>50615400</v>
      </c>
      <c r="C16" s="5">
        <v>0</v>
      </c>
      <c r="D16" s="22">
        <v>1262000</v>
      </c>
      <c r="E16" s="22">
        <v>1262000</v>
      </c>
      <c r="F16" s="22"/>
      <c r="G16" s="23"/>
      <c r="H16" s="23"/>
      <c r="I16" s="23"/>
      <c r="J16" s="24"/>
      <c r="P16" s="20">
        <f t="shared" si="0"/>
        <v>2524000</v>
      </c>
    </row>
    <row r="17" spans="1:16" x14ac:dyDescent="0.25">
      <c r="A17" s="4" t="s">
        <v>8</v>
      </c>
      <c r="B17" s="5">
        <v>2160000</v>
      </c>
      <c r="C17" s="5">
        <v>0</v>
      </c>
      <c r="D17" s="22">
        <v>0</v>
      </c>
      <c r="E17" s="22">
        <v>0</v>
      </c>
      <c r="F17" s="22"/>
      <c r="G17" s="23"/>
      <c r="H17" s="23"/>
      <c r="I17" s="22"/>
      <c r="J17" s="25"/>
      <c r="P17" s="20">
        <f t="shared" si="0"/>
        <v>0</v>
      </c>
    </row>
    <row r="18" spans="1:16" x14ac:dyDescent="0.25">
      <c r="A18" s="6" t="s">
        <v>9</v>
      </c>
      <c r="B18" s="5">
        <v>18500000</v>
      </c>
      <c r="C18" s="5">
        <v>0</v>
      </c>
      <c r="D18" s="22">
        <v>0</v>
      </c>
      <c r="E18" s="22">
        <v>0</v>
      </c>
      <c r="F18" s="22"/>
      <c r="G18" s="22"/>
      <c r="H18" s="22"/>
      <c r="I18" s="22"/>
      <c r="J18" s="25"/>
      <c r="P18" s="20">
        <f t="shared" si="0"/>
        <v>0</v>
      </c>
    </row>
    <row r="19" spans="1:16" x14ac:dyDescent="0.25">
      <c r="A19" s="4" t="s">
        <v>10</v>
      </c>
      <c r="B19" s="5">
        <v>49080000</v>
      </c>
      <c r="C19" s="5">
        <v>0</v>
      </c>
      <c r="D19" s="22">
        <v>3996682.38</v>
      </c>
      <c r="E19" s="22">
        <v>3982173.63</v>
      </c>
      <c r="F19" s="22"/>
      <c r="G19" s="23"/>
      <c r="H19" s="23"/>
      <c r="I19" s="23"/>
      <c r="J19" s="26"/>
      <c r="P19" s="20">
        <f t="shared" si="0"/>
        <v>7978856.0099999998</v>
      </c>
    </row>
    <row r="20" spans="1:16" x14ac:dyDescent="0.25">
      <c r="A20" s="3" t="s">
        <v>11</v>
      </c>
      <c r="B20" s="7">
        <f>+B21+B22+B23+B24+B25+B26+B27+B28+B29</f>
        <v>91146273</v>
      </c>
      <c r="C20" s="7">
        <f>+C21+C22+C23+C24+C25+C26+C27+C28+C29</f>
        <v>0</v>
      </c>
      <c r="D20" s="21">
        <f>+D21+D22+D23+D24+D25+D26+D27+D28+D29</f>
        <v>8971054.8900000006</v>
      </c>
      <c r="E20" s="21">
        <f>+E21+E22+E23+E24+E25+E26+E27+E28+E29</f>
        <v>7288944.8099999996</v>
      </c>
      <c r="F20" s="21"/>
      <c r="G20" s="21"/>
      <c r="H20" s="27"/>
      <c r="I20" s="21"/>
      <c r="J20" s="21"/>
      <c r="P20" s="20">
        <f t="shared" si="0"/>
        <v>16259999.699999999</v>
      </c>
    </row>
    <row r="21" spans="1:16" x14ac:dyDescent="0.25">
      <c r="A21" s="4" t="s">
        <v>12</v>
      </c>
      <c r="B21" s="5">
        <v>12310872</v>
      </c>
      <c r="C21" s="5">
        <v>0</v>
      </c>
      <c r="D21" s="22">
        <v>572485.51</v>
      </c>
      <c r="E21" s="22">
        <v>704424.94</v>
      </c>
      <c r="F21" s="22"/>
      <c r="G21" s="23"/>
      <c r="H21" s="23"/>
      <c r="I21" s="22"/>
      <c r="J21" s="23"/>
      <c r="P21" s="20">
        <f t="shared" si="0"/>
        <v>1276910.45</v>
      </c>
    </row>
    <row r="22" spans="1:16" x14ac:dyDescent="0.25">
      <c r="A22" s="4" t="s">
        <v>13</v>
      </c>
      <c r="B22" s="5">
        <v>2345000</v>
      </c>
      <c r="C22" s="5">
        <v>0</v>
      </c>
      <c r="D22" s="28">
        <v>0</v>
      </c>
      <c r="E22" s="28">
        <v>0</v>
      </c>
      <c r="F22" s="28"/>
      <c r="G22" s="29"/>
      <c r="H22" s="29"/>
      <c r="I22" s="28"/>
      <c r="J22" s="29"/>
      <c r="P22" s="20">
        <f t="shared" si="0"/>
        <v>0</v>
      </c>
    </row>
    <row r="23" spans="1:16" x14ac:dyDescent="0.25">
      <c r="A23" s="4" t="s">
        <v>14</v>
      </c>
      <c r="B23" s="5">
        <v>1207000</v>
      </c>
      <c r="C23" s="5">
        <v>0</v>
      </c>
      <c r="D23" s="28">
        <v>0</v>
      </c>
      <c r="E23" s="22">
        <v>0</v>
      </c>
      <c r="F23" s="22"/>
      <c r="G23" s="23"/>
      <c r="H23" s="22"/>
      <c r="I23" s="22"/>
      <c r="J23" s="23"/>
      <c r="P23" s="20">
        <f t="shared" si="0"/>
        <v>0</v>
      </c>
    </row>
    <row r="24" spans="1:16" x14ac:dyDescent="0.25">
      <c r="A24" s="4" t="s">
        <v>15</v>
      </c>
      <c r="B24" s="5">
        <v>2085000</v>
      </c>
      <c r="C24" s="5">
        <v>0</v>
      </c>
      <c r="D24" s="28">
        <v>287275.65999999997</v>
      </c>
      <c r="E24" s="22">
        <v>0</v>
      </c>
      <c r="F24" s="22"/>
      <c r="G24" s="22"/>
      <c r="H24" s="22"/>
      <c r="I24" s="22"/>
      <c r="J24" s="22"/>
      <c r="P24" s="20">
        <f t="shared" si="0"/>
        <v>287275.65999999997</v>
      </c>
    </row>
    <row r="25" spans="1:16" x14ac:dyDescent="0.25">
      <c r="A25" s="4" t="s">
        <v>16</v>
      </c>
      <c r="B25" s="5">
        <v>11165000</v>
      </c>
      <c r="C25" s="5">
        <v>0</v>
      </c>
      <c r="D25" s="22">
        <v>88500</v>
      </c>
      <c r="E25" s="22">
        <v>121560.71</v>
      </c>
      <c r="F25" s="22"/>
      <c r="G25" s="23"/>
      <c r="H25" s="23"/>
      <c r="I25" s="22"/>
      <c r="J25" s="23"/>
      <c r="P25" s="20">
        <f t="shared" si="0"/>
        <v>210060.71000000002</v>
      </c>
    </row>
    <row r="26" spans="1:16" x14ac:dyDescent="0.25">
      <c r="A26" s="4" t="s">
        <v>17</v>
      </c>
      <c r="B26" s="5">
        <v>40357000</v>
      </c>
      <c r="C26" s="5">
        <v>0</v>
      </c>
      <c r="D26" s="22">
        <v>5719443.1600000001</v>
      </c>
      <c r="E26" s="22">
        <v>3521032.15</v>
      </c>
      <c r="F26" s="22"/>
      <c r="G26" s="23"/>
      <c r="H26" s="23"/>
      <c r="I26" s="22"/>
      <c r="J26" s="23"/>
      <c r="P26" s="20">
        <f t="shared" si="0"/>
        <v>9240475.3100000005</v>
      </c>
    </row>
    <row r="27" spans="1:16" x14ac:dyDescent="0.25">
      <c r="A27" s="4" t="s">
        <v>18</v>
      </c>
      <c r="B27" s="5">
        <v>7419001</v>
      </c>
      <c r="C27" s="5">
        <v>0</v>
      </c>
      <c r="D27" s="22">
        <v>524510</v>
      </c>
      <c r="E27" s="22">
        <v>1136875.3999999999</v>
      </c>
      <c r="F27" s="22"/>
      <c r="G27" s="23"/>
      <c r="H27" s="23"/>
      <c r="I27" s="22"/>
      <c r="J27" s="23"/>
      <c r="P27" s="20">
        <f t="shared" si="0"/>
        <v>1661385.4</v>
      </c>
    </row>
    <row r="28" spans="1:16" x14ac:dyDescent="0.25">
      <c r="A28" s="4" t="s">
        <v>19</v>
      </c>
      <c r="B28" s="5">
        <v>8657400</v>
      </c>
      <c r="C28" s="5">
        <v>0</v>
      </c>
      <c r="D28" s="22">
        <v>0</v>
      </c>
      <c r="E28" s="22">
        <v>429565</v>
      </c>
      <c r="F28" s="22"/>
      <c r="G28" s="23"/>
      <c r="H28" s="23"/>
      <c r="I28" s="22"/>
      <c r="J28" s="23"/>
      <c r="P28" s="20">
        <f t="shared" si="0"/>
        <v>429565</v>
      </c>
    </row>
    <row r="29" spans="1:16" x14ac:dyDescent="0.25">
      <c r="A29" s="4" t="s">
        <v>20</v>
      </c>
      <c r="B29" s="5">
        <v>5600000</v>
      </c>
      <c r="C29" s="5">
        <v>0</v>
      </c>
      <c r="D29" s="22">
        <v>1778840.56</v>
      </c>
      <c r="E29" s="22">
        <v>1375486.61</v>
      </c>
      <c r="F29" s="22"/>
      <c r="G29" s="22"/>
      <c r="H29" s="22"/>
      <c r="I29" s="22"/>
      <c r="J29" s="23"/>
      <c r="P29" s="20">
        <f t="shared" si="0"/>
        <v>3154327.17</v>
      </c>
    </row>
    <row r="30" spans="1:16" x14ac:dyDescent="0.25">
      <c r="A30" s="3" t="s">
        <v>21</v>
      </c>
      <c r="B30" s="7">
        <f>+B31+B32+B33+B34+B35+B36+B37+B38+B39</f>
        <v>43661150</v>
      </c>
      <c r="C30" s="7">
        <v>0</v>
      </c>
      <c r="D30" s="7">
        <v>0</v>
      </c>
      <c r="E30" s="7">
        <f>+E31+E32+E33+E34+E35+E36+E37+E38+E39</f>
        <v>4978235.26</v>
      </c>
      <c r="F30" s="21"/>
      <c r="G30" s="21"/>
      <c r="H30" s="27"/>
      <c r="I30" s="21"/>
      <c r="J30" s="21"/>
      <c r="P30" s="20">
        <f t="shared" si="0"/>
        <v>4978235.26</v>
      </c>
    </row>
    <row r="31" spans="1:16" x14ac:dyDescent="0.25">
      <c r="A31" s="4" t="s">
        <v>22</v>
      </c>
      <c r="B31" s="5">
        <v>4575000</v>
      </c>
      <c r="C31" s="5">
        <v>0</v>
      </c>
      <c r="D31" s="7">
        <v>0</v>
      </c>
      <c r="E31" s="35">
        <v>44040</v>
      </c>
      <c r="F31" s="36"/>
      <c r="G31" s="37"/>
      <c r="H31" s="37"/>
      <c r="I31" s="30"/>
      <c r="J31" s="37"/>
      <c r="K31" s="38"/>
      <c r="L31" s="38"/>
      <c r="M31" s="38"/>
      <c r="N31" s="38"/>
      <c r="O31" s="38"/>
      <c r="P31" s="39">
        <f t="shared" si="0"/>
        <v>44040</v>
      </c>
    </row>
    <row r="32" spans="1:16" x14ac:dyDescent="0.25">
      <c r="A32" s="4" t="s">
        <v>23</v>
      </c>
      <c r="B32" s="5">
        <v>2120000</v>
      </c>
      <c r="C32" s="5">
        <v>0</v>
      </c>
      <c r="D32" s="7">
        <v>0</v>
      </c>
      <c r="E32" s="35">
        <v>0</v>
      </c>
      <c r="F32" s="22"/>
      <c r="G32" s="22"/>
      <c r="H32" s="22"/>
      <c r="I32" s="22"/>
      <c r="J32" s="23"/>
      <c r="P32" s="20">
        <f t="shared" si="0"/>
        <v>0</v>
      </c>
    </row>
    <row r="33" spans="1:16" x14ac:dyDescent="0.25">
      <c r="A33" s="4" t="s">
        <v>24</v>
      </c>
      <c r="B33" s="5">
        <v>4160000</v>
      </c>
      <c r="C33" s="5">
        <v>0</v>
      </c>
      <c r="D33" s="7">
        <v>0</v>
      </c>
      <c r="E33" s="35">
        <v>116550</v>
      </c>
      <c r="F33" s="22"/>
      <c r="G33" s="22"/>
      <c r="H33" s="23"/>
      <c r="I33" s="23"/>
      <c r="J33" s="23"/>
      <c r="P33" s="20">
        <f t="shared" si="0"/>
        <v>116550</v>
      </c>
    </row>
    <row r="34" spans="1:16" x14ac:dyDescent="0.25">
      <c r="A34" s="4" t="s">
        <v>25</v>
      </c>
      <c r="B34" s="5">
        <v>900000</v>
      </c>
      <c r="C34" s="5">
        <v>0</v>
      </c>
      <c r="D34" s="7">
        <v>0</v>
      </c>
      <c r="E34" s="35">
        <v>0</v>
      </c>
      <c r="F34" s="22"/>
      <c r="G34" s="22"/>
      <c r="H34" s="22"/>
      <c r="I34" s="22"/>
      <c r="J34" s="22"/>
      <c r="P34" s="20">
        <f t="shared" si="0"/>
        <v>0</v>
      </c>
    </row>
    <row r="35" spans="1:16" x14ac:dyDescent="0.25">
      <c r="A35" s="4" t="s">
        <v>26</v>
      </c>
      <c r="B35" s="5">
        <v>2284700</v>
      </c>
      <c r="C35" s="5">
        <v>0</v>
      </c>
      <c r="D35" s="7">
        <v>0</v>
      </c>
      <c r="E35" s="35">
        <v>162146.03</v>
      </c>
      <c r="F35" s="22"/>
      <c r="G35" s="22"/>
      <c r="H35" s="23"/>
      <c r="I35" s="22"/>
      <c r="J35" s="23"/>
      <c r="P35" s="20">
        <f t="shared" si="0"/>
        <v>162146.03</v>
      </c>
    </row>
    <row r="36" spans="1:16" x14ac:dyDescent="0.25">
      <c r="A36" s="4" t="s">
        <v>27</v>
      </c>
      <c r="B36" s="5">
        <v>1759950</v>
      </c>
      <c r="C36" s="5">
        <v>0</v>
      </c>
      <c r="D36" s="7">
        <v>0</v>
      </c>
      <c r="E36" s="35">
        <v>0</v>
      </c>
      <c r="F36" s="22"/>
      <c r="G36" s="23"/>
      <c r="H36" s="22"/>
      <c r="I36" s="22"/>
      <c r="J36" s="23"/>
      <c r="P36" s="20">
        <f t="shared" si="0"/>
        <v>0</v>
      </c>
    </row>
    <row r="37" spans="1:16" x14ac:dyDescent="0.25">
      <c r="A37" s="4" t="s">
        <v>28</v>
      </c>
      <c r="B37" s="5">
        <v>20069000</v>
      </c>
      <c r="C37" s="5">
        <v>0</v>
      </c>
      <c r="D37" s="7">
        <v>0</v>
      </c>
      <c r="E37" s="35">
        <v>4214760</v>
      </c>
      <c r="F37" s="22"/>
      <c r="G37" s="23"/>
      <c r="H37" s="23"/>
      <c r="I37" s="22"/>
      <c r="J37" s="23"/>
      <c r="P37" s="20">
        <f t="shared" si="0"/>
        <v>4214760</v>
      </c>
    </row>
    <row r="38" spans="1:16" x14ac:dyDescent="0.25">
      <c r="A38" s="4" t="s">
        <v>29</v>
      </c>
      <c r="B38" s="5">
        <v>0</v>
      </c>
      <c r="C38" s="5">
        <v>0</v>
      </c>
      <c r="D38" s="7">
        <v>0</v>
      </c>
      <c r="E38" s="35">
        <v>0</v>
      </c>
      <c r="F38" s="22"/>
      <c r="G38" s="22"/>
      <c r="H38" s="22"/>
      <c r="I38" s="22"/>
      <c r="J38" s="22"/>
      <c r="P38" s="20">
        <f t="shared" si="0"/>
        <v>0</v>
      </c>
    </row>
    <row r="39" spans="1:16" x14ac:dyDescent="0.25">
      <c r="A39" s="4" t="s">
        <v>30</v>
      </c>
      <c r="B39" s="5">
        <v>7792500</v>
      </c>
      <c r="C39" s="5">
        <v>0</v>
      </c>
      <c r="D39" s="7">
        <v>0</v>
      </c>
      <c r="E39" s="35">
        <v>440739.23</v>
      </c>
      <c r="F39" s="22"/>
      <c r="G39" s="23"/>
      <c r="H39" s="22"/>
      <c r="I39" s="22"/>
      <c r="J39" s="23"/>
      <c r="P39" s="20">
        <f t="shared" si="0"/>
        <v>440739.23</v>
      </c>
    </row>
    <row r="40" spans="1:16" x14ac:dyDescent="0.25">
      <c r="A40" s="3" t="s">
        <v>31</v>
      </c>
      <c r="B40" s="7">
        <f>+B41+B42+B43+B44+B45+B46+B47+B48</f>
        <v>4448000</v>
      </c>
      <c r="C40" s="7">
        <f>+C41+C42+C43+C44+C45+C46+C47</f>
        <v>0</v>
      </c>
      <c r="D40" s="7">
        <v>0</v>
      </c>
      <c r="E40" s="7">
        <v>0</v>
      </c>
      <c r="F40" s="21"/>
      <c r="G40" s="21"/>
      <c r="H40" s="21"/>
      <c r="I40" s="21"/>
      <c r="J40" s="21"/>
      <c r="P40" s="20">
        <f t="shared" si="0"/>
        <v>0</v>
      </c>
    </row>
    <row r="41" spans="1:16" x14ac:dyDescent="0.25">
      <c r="A41" s="4" t="s">
        <v>32</v>
      </c>
      <c r="B41" s="5">
        <v>2400000</v>
      </c>
      <c r="C41" s="5">
        <v>0</v>
      </c>
      <c r="D41" s="7">
        <v>0</v>
      </c>
      <c r="E41" s="7">
        <v>0</v>
      </c>
      <c r="F41" s="22"/>
      <c r="G41" s="23"/>
      <c r="H41" s="22"/>
      <c r="I41" s="22"/>
      <c r="J41" s="22"/>
      <c r="P41" s="20">
        <f t="shared" si="0"/>
        <v>0</v>
      </c>
    </row>
    <row r="42" spans="1:16" x14ac:dyDescent="0.25">
      <c r="A42" s="4" t="s">
        <v>33</v>
      </c>
      <c r="B42" s="5">
        <v>148000</v>
      </c>
      <c r="C42" s="5">
        <v>0</v>
      </c>
      <c r="D42" s="7">
        <v>0</v>
      </c>
      <c r="E42" s="7">
        <v>0</v>
      </c>
      <c r="F42" s="22"/>
      <c r="G42" s="22"/>
      <c r="H42" s="22"/>
      <c r="I42" s="22"/>
      <c r="J42" s="22"/>
      <c r="P42" s="20">
        <f t="shared" si="0"/>
        <v>0</v>
      </c>
    </row>
    <row r="43" spans="1:16" x14ac:dyDescent="0.25">
      <c r="A43" s="4" t="s">
        <v>34</v>
      </c>
      <c r="B43" s="5">
        <v>0</v>
      </c>
      <c r="C43" s="5">
        <v>0</v>
      </c>
      <c r="D43" s="7">
        <v>0</v>
      </c>
      <c r="E43" s="7">
        <v>0</v>
      </c>
      <c r="F43" s="22"/>
      <c r="G43" s="22"/>
      <c r="H43" s="22"/>
      <c r="I43" s="22"/>
      <c r="J43" s="22"/>
      <c r="P43" s="20">
        <f t="shared" si="0"/>
        <v>0</v>
      </c>
    </row>
    <row r="44" spans="1:16" x14ac:dyDescent="0.25">
      <c r="A44" s="4" t="s">
        <v>35</v>
      </c>
      <c r="B44" s="5">
        <v>0</v>
      </c>
      <c r="C44" s="5">
        <v>0</v>
      </c>
      <c r="D44" s="7">
        <v>0</v>
      </c>
      <c r="E44" s="7">
        <v>0</v>
      </c>
      <c r="F44" s="22"/>
      <c r="G44" s="22"/>
      <c r="H44" s="22"/>
      <c r="I44" s="22"/>
      <c r="J44" s="22"/>
      <c r="P44" s="20">
        <f t="shared" si="0"/>
        <v>0</v>
      </c>
    </row>
    <row r="45" spans="1:16" x14ac:dyDescent="0.25">
      <c r="A45" s="4" t="s">
        <v>36</v>
      </c>
      <c r="B45" s="5">
        <v>0</v>
      </c>
      <c r="C45" s="5">
        <v>0</v>
      </c>
      <c r="D45" s="7">
        <v>0</v>
      </c>
      <c r="E45" s="7">
        <v>0</v>
      </c>
      <c r="F45" s="22"/>
      <c r="G45" s="22"/>
      <c r="H45" s="22"/>
      <c r="I45" s="22"/>
      <c r="J45" s="22"/>
      <c r="P45" s="20">
        <f t="shared" si="0"/>
        <v>0</v>
      </c>
    </row>
    <row r="46" spans="1:16" x14ac:dyDescent="0.25">
      <c r="A46" s="4" t="s">
        <v>37</v>
      </c>
      <c r="B46" s="5">
        <v>0</v>
      </c>
      <c r="C46" s="5">
        <v>0</v>
      </c>
      <c r="D46" s="7">
        <v>0</v>
      </c>
      <c r="E46" s="7">
        <v>0</v>
      </c>
      <c r="F46" s="22"/>
      <c r="G46" s="22"/>
      <c r="H46" s="22"/>
      <c r="I46" s="22"/>
      <c r="J46" s="22"/>
      <c r="P46" s="20">
        <f t="shared" si="0"/>
        <v>0</v>
      </c>
    </row>
    <row r="47" spans="1:16" x14ac:dyDescent="0.25">
      <c r="A47" s="4" t="s">
        <v>38</v>
      </c>
      <c r="B47" s="5">
        <v>1900000</v>
      </c>
      <c r="C47" s="5">
        <v>0</v>
      </c>
      <c r="D47" s="7">
        <v>0</v>
      </c>
      <c r="E47" s="7">
        <v>0</v>
      </c>
      <c r="F47" s="22"/>
      <c r="G47" s="22"/>
      <c r="H47" s="22"/>
      <c r="I47" s="22"/>
      <c r="J47" s="22"/>
      <c r="P47" s="20">
        <f t="shared" si="0"/>
        <v>0</v>
      </c>
    </row>
    <row r="48" spans="1:16" x14ac:dyDescent="0.25">
      <c r="A48" s="4" t="s">
        <v>39</v>
      </c>
      <c r="B48" s="5">
        <v>0</v>
      </c>
      <c r="C48" s="5">
        <v>0</v>
      </c>
      <c r="D48" s="7">
        <v>0</v>
      </c>
      <c r="E48" s="7">
        <v>0</v>
      </c>
      <c r="F48" s="21"/>
      <c r="G48" s="21"/>
      <c r="H48" s="21"/>
      <c r="I48" s="21"/>
      <c r="J48" s="21"/>
      <c r="P48" s="20">
        <f t="shared" si="0"/>
        <v>0</v>
      </c>
    </row>
    <row r="49" spans="1:16" x14ac:dyDescent="0.25">
      <c r="A49" s="3" t="s">
        <v>40</v>
      </c>
      <c r="B49" s="7">
        <f>+B50+B51+B52+B53+B54+B55</f>
        <v>0</v>
      </c>
      <c r="C49" s="7">
        <f>+C50+C51+C52+C53+C54+C55</f>
        <v>0</v>
      </c>
      <c r="D49" s="7">
        <v>0</v>
      </c>
      <c r="E49" s="7">
        <v>0</v>
      </c>
      <c r="F49" s="22"/>
      <c r="G49" s="22"/>
      <c r="H49" s="22"/>
      <c r="I49" s="22"/>
      <c r="J49" s="22"/>
      <c r="P49" s="20">
        <f t="shared" si="0"/>
        <v>0</v>
      </c>
    </row>
    <row r="50" spans="1:16" x14ac:dyDescent="0.25">
      <c r="A50" s="4" t="s">
        <v>41</v>
      </c>
      <c r="B50" s="5">
        <v>0</v>
      </c>
      <c r="C50" s="5">
        <v>0</v>
      </c>
      <c r="D50" s="7">
        <v>0</v>
      </c>
      <c r="E50" s="7">
        <v>0</v>
      </c>
      <c r="F50" s="22"/>
      <c r="G50" s="22"/>
      <c r="H50" s="22"/>
      <c r="I50" s="22"/>
      <c r="J50" s="22"/>
      <c r="P50" s="20">
        <f t="shared" si="0"/>
        <v>0</v>
      </c>
    </row>
    <row r="51" spans="1:16" x14ac:dyDescent="0.25">
      <c r="A51" s="4" t="s">
        <v>42</v>
      </c>
      <c r="B51" s="5">
        <v>0</v>
      </c>
      <c r="C51" s="5">
        <v>0</v>
      </c>
      <c r="D51" s="7">
        <v>0</v>
      </c>
      <c r="E51" s="7">
        <v>0</v>
      </c>
      <c r="F51" s="22"/>
      <c r="G51" s="22"/>
      <c r="H51" s="22"/>
      <c r="I51" s="22"/>
      <c r="J51" s="22"/>
      <c r="P51" s="20">
        <f t="shared" si="0"/>
        <v>0</v>
      </c>
    </row>
    <row r="52" spans="1:16" x14ac:dyDescent="0.25">
      <c r="A52" s="4" t="s">
        <v>43</v>
      </c>
      <c r="B52" s="5">
        <v>0</v>
      </c>
      <c r="C52" s="5">
        <v>0</v>
      </c>
      <c r="D52" s="7">
        <v>0</v>
      </c>
      <c r="E52" s="7">
        <v>0</v>
      </c>
      <c r="F52" s="22"/>
      <c r="G52" s="22"/>
      <c r="H52" s="22"/>
      <c r="I52" s="22"/>
      <c r="J52" s="22"/>
      <c r="P52" s="20">
        <f t="shared" si="0"/>
        <v>0</v>
      </c>
    </row>
    <row r="53" spans="1:16" x14ac:dyDescent="0.25">
      <c r="A53" s="4" t="s">
        <v>44</v>
      </c>
      <c r="B53" s="5">
        <v>0</v>
      </c>
      <c r="C53" s="5">
        <v>0</v>
      </c>
      <c r="D53" s="7">
        <v>0</v>
      </c>
      <c r="E53" s="7">
        <v>0</v>
      </c>
      <c r="F53" s="22"/>
      <c r="G53" s="22"/>
      <c r="H53" s="22"/>
      <c r="I53" s="22"/>
      <c r="J53" s="22"/>
      <c r="P53" s="20">
        <f t="shared" si="0"/>
        <v>0</v>
      </c>
    </row>
    <row r="54" spans="1:16" x14ac:dyDescent="0.25">
      <c r="A54" s="4" t="s">
        <v>45</v>
      </c>
      <c r="B54" s="5">
        <v>0</v>
      </c>
      <c r="C54" s="5">
        <v>0</v>
      </c>
      <c r="D54" s="7">
        <v>0</v>
      </c>
      <c r="E54" s="7">
        <v>0</v>
      </c>
      <c r="F54" s="22"/>
      <c r="G54" s="22"/>
      <c r="H54" s="22"/>
      <c r="I54" s="22"/>
      <c r="J54" s="22"/>
      <c r="P54" s="20">
        <f t="shared" si="0"/>
        <v>0</v>
      </c>
    </row>
    <row r="55" spans="1:16" x14ac:dyDescent="0.25">
      <c r="A55" s="4" t="s">
        <v>46</v>
      </c>
      <c r="B55" s="5">
        <v>0</v>
      </c>
      <c r="C55" s="5">
        <v>0</v>
      </c>
      <c r="D55" s="7">
        <v>0</v>
      </c>
      <c r="E55" s="7">
        <v>0</v>
      </c>
      <c r="F55" s="22"/>
      <c r="G55" s="22"/>
      <c r="H55" s="22"/>
      <c r="I55" s="22"/>
      <c r="J55" s="22"/>
      <c r="P55" s="20">
        <f t="shared" si="0"/>
        <v>0</v>
      </c>
    </row>
    <row r="56" spans="1:16" x14ac:dyDescent="0.25">
      <c r="A56" s="3" t="s">
        <v>47</v>
      </c>
      <c r="B56" s="7">
        <f>+B57+B58+B59+B60+B61+B62+B63+B64+B65</f>
        <v>11852961</v>
      </c>
      <c r="C56" s="7">
        <f>+C57+C58+C59+C60+C61+C62+C63+C64+C65</f>
        <v>0</v>
      </c>
      <c r="D56" s="7">
        <v>0</v>
      </c>
      <c r="E56" s="7">
        <v>0</v>
      </c>
      <c r="F56" s="21"/>
      <c r="G56" s="21"/>
      <c r="H56" s="27"/>
      <c r="I56" s="21"/>
      <c r="J56" s="21"/>
      <c r="P56" s="20">
        <f t="shared" si="0"/>
        <v>0</v>
      </c>
    </row>
    <row r="57" spans="1:16" x14ac:dyDescent="0.25">
      <c r="A57" s="4" t="s">
        <v>48</v>
      </c>
      <c r="B57" s="5">
        <v>4900000</v>
      </c>
      <c r="C57" s="5">
        <v>0</v>
      </c>
      <c r="D57" s="7">
        <v>0</v>
      </c>
      <c r="E57" s="7">
        <v>0</v>
      </c>
      <c r="F57" s="22"/>
      <c r="G57" s="23"/>
      <c r="H57" s="23"/>
      <c r="I57" s="22"/>
      <c r="J57" s="22"/>
      <c r="P57" s="20">
        <f t="shared" si="0"/>
        <v>0</v>
      </c>
    </row>
    <row r="58" spans="1:16" x14ac:dyDescent="0.25">
      <c r="A58" s="4" t="s">
        <v>49</v>
      </c>
      <c r="B58" s="5">
        <v>1520000</v>
      </c>
      <c r="C58" s="5">
        <v>0</v>
      </c>
      <c r="D58" s="7">
        <v>0</v>
      </c>
      <c r="E58" s="7">
        <v>0</v>
      </c>
      <c r="F58" s="22"/>
      <c r="G58" s="22"/>
      <c r="H58" s="22"/>
      <c r="I58" s="22"/>
      <c r="J58" s="22"/>
      <c r="P58" s="20">
        <f t="shared" si="0"/>
        <v>0</v>
      </c>
    </row>
    <row r="59" spans="1:16" x14ac:dyDescent="0.25">
      <c r="A59" s="4" t="s">
        <v>50</v>
      </c>
      <c r="B59" s="5">
        <v>510000</v>
      </c>
      <c r="C59" s="5">
        <v>0</v>
      </c>
      <c r="D59" s="7">
        <v>0</v>
      </c>
      <c r="E59" s="7">
        <v>0</v>
      </c>
      <c r="F59" s="22"/>
      <c r="G59" s="22"/>
      <c r="H59" s="22"/>
      <c r="I59" s="22"/>
      <c r="J59" s="22"/>
      <c r="P59" s="20">
        <f t="shared" si="0"/>
        <v>0</v>
      </c>
    </row>
    <row r="60" spans="1:16" x14ac:dyDescent="0.25">
      <c r="A60" s="4" t="s">
        <v>51</v>
      </c>
      <c r="B60" s="5">
        <v>910000</v>
      </c>
      <c r="C60" s="5">
        <v>0</v>
      </c>
      <c r="D60" s="7">
        <v>0</v>
      </c>
      <c r="E60" s="7">
        <v>0</v>
      </c>
      <c r="F60" s="22"/>
      <c r="G60" s="22"/>
      <c r="H60" s="22"/>
      <c r="I60" s="22"/>
      <c r="J60" s="22"/>
      <c r="P60" s="20">
        <f t="shared" si="0"/>
        <v>0</v>
      </c>
    </row>
    <row r="61" spans="1:16" x14ac:dyDescent="0.25">
      <c r="A61" s="4" t="s">
        <v>52</v>
      </c>
      <c r="B61" s="5">
        <v>2426050</v>
      </c>
      <c r="C61" s="5">
        <v>0</v>
      </c>
      <c r="D61" s="7">
        <v>0</v>
      </c>
      <c r="E61" s="7">
        <v>0</v>
      </c>
      <c r="F61" s="22"/>
      <c r="G61" s="22"/>
      <c r="H61" s="23"/>
      <c r="I61" s="22"/>
      <c r="J61" s="22"/>
      <c r="P61" s="20">
        <f t="shared" si="0"/>
        <v>0</v>
      </c>
    </row>
    <row r="62" spans="1:16" x14ac:dyDescent="0.25">
      <c r="A62" s="4" t="s">
        <v>53</v>
      </c>
      <c r="B62" s="5">
        <v>600000</v>
      </c>
      <c r="C62" s="5">
        <v>0</v>
      </c>
      <c r="D62" s="7">
        <v>0</v>
      </c>
      <c r="E62" s="7">
        <v>0</v>
      </c>
      <c r="F62" s="22"/>
      <c r="G62" s="22"/>
      <c r="H62" s="22"/>
      <c r="I62" s="22"/>
      <c r="J62" s="22"/>
      <c r="P62" s="20">
        <f t="shared" si="0"/>
        <v>0</v>
      </c>
    </row>
    <row r="63" spans="1:16" x14ac:dyDescent="0.25">
      <c r="A63" s="4" t="s">
        <v>54</v>
      </c>
      <c r="B63" s="5">
        <v>0</v>
      </c>
      <c r="C63" s="5">
        <v>0</v>
      </c>
      <c r="D63" s="7">
        <v>0</v>
      </c>
      <c r="E63" s="7">
        <v>0</v>
      </c>
      <c r="F63" s="22"/>
      <c r="G63" s="22"/>
      <c r="H63" s="22"/>
      <c r="I63" s="22"/>
      <c r="J63" s="22"/>
      <c r="P63" s="20">
        <f t="shared" si="0"/>
        <v>0</v>
      </c>
    </row>
    <row r="64" spans="1:16" x14ac:dyDescent="0.25">
      <c r="A64" s="4" t="s">
        <v>55</v>
      </c>
      <c r="B64" s="5">
        <v>510000</v>
      </c>
      <c r="C64" s="5">
        <v>0</v>
      </c>
      <c r="D64" s="7">
        <v>0</v>
      </c>
      <c r="E64" s="7">
        <v>0</v>
      </c>
      <c r="F64" s="22"/>
      <c r="G64" s="22"/>
      <c r="H64" s="22"/>
      <c r="I64" s="22"/>
      <c r="J64" s="22"/>
      <c r="P64" s="20">
        <f t="shared" si="0"/>
        <v>0</v>
      </c>
    </row>
    <row r="65" spans="1:16" x14ac:dyDescent="0.25">
      <c r="A65" s="4" t="s">
        <v>56</v>
      </c>
      <c r="B65" s="5">
        <v>476911</v>
      </c>
      <c r="C65" s="5">
        <v>0</v>
      </c>
      <c r="D65" s="7">
        <v>0</v>
      </c>
      <c r="E65" s="7">
        <v>0</v>
      </c>
      <c r="F65" s="22"/>
      <c r="G65" s="22"/>
      <c r="H65" s="22"/>
      <c r="I65" s="22"/>
      <c r="J65" s="22"/>
      <c r="P65" s="20">
        <f t="shared" si="0"/>
        <v>0</v>
      </c>
    </row>
    <row r="66" spans="1:16" x14ac:dyDescent="0.25">
      <c r="A66" s="3" t="s">
        <v>57</v>
      </c>
      <c r="B66" s="7">
        <f>+B67+B68+B69+B70</f>
        <v>700000</v>
      </c>
      <c r="C66" s="5">
        <v>0</v>
      </c>
      <c r="D66" s="7">
        <v>0</v>
      </c>
      <c r="E66" s="7">
        <v>0</v>
      </c>
      <c r="F66" s="31"/>
      <c r="G66" s="31"/>
      <c r="H66" s="31"/>
      <c r="I66" s="31"/>
      <c r="J66" s="31"/>
      <c r="P66" s="20">
        <f t="shared" si="0"/>
        <v>0</v>
      </c>
    </row>
    <row r="67" spans="1:16" x14ac:dyDescent="0.25">
      <c r="A67" s="4" t="s">
        <v>58</v>
      </c>
      <c r="B67" s="5">
        <v>700000</v>
      </c>
      <c r="C67" s="5">
        <v>0</v>
      </c>
      <c r="D67" s="7">
        <v>0</v>
      </c>
      <c r="E67" s="7">
        <v>0</v>
      </c>
      <c r="F67" s="22"/>
      <c r="G67" s="22"/>
      <c r="H67" s="22"/>
      <c r="I67" s="22"/>
      <c r="J67" s="22"/>
      <c r="P67" s="20">
        <f t="shared" si="0"/>
        <v>0</v>
      </c>
    </row>
    <row r="68" spans="1:16" x14ac:dyDescent="0.25">
      <c r="A68" s="4" t="s">
        <v>59</v>
      </c>
      <c r="B68" s="5">
        <v>0</v>
      </c>
      <c r="C68" s="5">
        <v>0</v>
      </c>
      <c r="D68" s="7">
        <v>0</v>
      </c>
      <c r="E68" s="7">
        <v>0</v>
      </c>
      <c r="F68" s="22"/>
      <c r="G68" s="22"/>
      <c r="H68" s="22"/>
      <c r="I68" s="22"/>
      <c r="J68" s="22"/>
      <c r="P68" s="20">
        <f t="shared" si="0"/>
        <v>0</v>
      </c>
    </row>
    <row r="69" spans="1:16" x14ac:dyDescent="0.25">
      <c r="A69" s="4" t="s">
        <v>60</v>
      </c>
      <c r="B69" s="5">
        <v>0</v>
      </c>
      <c r="C69" s="5">
        <v>0</v>
      </c>
      <c r="D69" s="7">
        <v>0</v>
      </c>
      <c r="E69" s="7">
        <v>0</v>
      </c>
      <c r="F69" s="22"/>
      <c r="G69" s="22"/>
      <c r="H69" s="22"/>
      <c r="I69" s="22"/>
      <c r="J69" s="22"/>
      <c r="P69" s="20">
        <f t="shared" si="0"/>
        <v>0</v>
      </c>
    </row>
    <row r="70" spans="1:16" x14ac:dyDescent="0.25">
      <c r="A70" s="4" t="s">
        <v>61</v>
      </c>
      <c r="B70" s="5">
        <v>0</v>
      </c>
      <c r="C70" s="5">
        <v>0</v>
      </c>
      <c r="D70" s="7">
        <v>0</v>
      </c>
      <c r="E70" s="7">
        <v>0</v>
      </c>
      <c r="F70" s="22"/>
      <c r="G70" s="22"/>
      <c r="H70" s="22"/>
      <c r="I70" s="22"/>
      <c r="J70" s="22"/>
      <c r="P70" s="20">
        <f t="shared" si="0"/>
        <v>0</v>
      </c>
    </row>
    <row r="71" spans="1:16" x14ac:dyDescent="0.25">
      <c r="A71" s="3" t="s">
        <v>62</v>
      </c>
      <c r="B71" s="7">
        <v>0</v>
      </c>
      <c r="C71" s="5">
        <v>0</v>
      </c>
      <c r="D71" s="7">
        <v>0</v>
      </c>
      <c r="E71" s="7">
        <v>0</v>
      </c>
      <c r="F71" s="31"/>
      <c r="G71" s="31"/>
      <c r="H71" s="31"/>
      <c r="I71" s="31"/>
      <c r="J71" s="31"/>
      <c r="P71" s="20">
        <f t="shared" si="0"/>
        <v>0</v>
      </c>
    </row>
    <row r="72" spans="1:16" x14ac:dyDescent="0.25">
      <c r="A72" s="4" t="s">
        <v>63</v>
      </c>
      <c r="B72" s="5">
        <v>0</v>
      </c>
      <c r="C72" s="5">
        <v>0</v>
      </c>
      <c r="D72" s="7">
        <v>0</v>
      </c>
      <c r="E72" s="7">
        <v>0</v>
      </c>
      <c r="F72" s="22"/>
      <c r="G72" s="22"/>
      <c r="H72" s="22"/>
      <c r="I72" s="22"/>
      <c r="J72" s="22"/>
      <c r="P72" s="20">
        <f t="shared" si="0"/>
        <v>0</v>
      </c>
    </row>
    <row r="73" spans="1:16" x14ac:dyDescent="0.25">
      <c r="A73" s="4" t="s">
        <v>64</v>
      </c>
      <c r="B73" s="5">
        <v>0</v>
      </c>
      <c r="C73" s="5">
        <v>0</v>
      </c>
      <c r="D73" s="7">
        <v>0</v>
      </c>
      <c r="E73" s="7">
        <v>0</v>
      </c>
      <c r="F73" s="22"/>
      <c r="G73" s="22"/>
      <c r="H73" s="22"/>
      <c r="I73" s="22"/>
      <c r="J73" s="22"/>
      <c r="P73" s="20">
        <f t="shared" si="0"/>
        <v>0</v>
      </c>
    </row>
    <row r="74" spans="1:16" x14ac:dyDescent="0.25">
      <c r="A74" s="3" t="s">
        <v>65</v>
      </c>
      <c r="B74" s="7">
        <v>0</v>
      </c>
      <c r="C74" s="7">
        <v>0</v>
      </c>
      <c r="D74" s="7">
        <v>0</v>
      </c>
      <c r="E74" s="7">
        <v>0</v>
      </c>
      <c r="F74" s="31"/>
      <c r="G74" s="31"/>
      <c r="H74" s="31"/>
      <c r="I74" s="31"/>
      <c r="J74" s="31"/>
      <c r="P74" s="20">
        <f t="shared" si="0"/>
        <v>0</v>
      </c>
    </row>
    <row r="75" spans="1:16" x14ac:dyDescent="0.25">
      <c r="A75" s="4" t="s">
        <v>66</v>
      </c>
      <c r="B75" s="5">
        <v>0</v>
      </c>
      <c r="C75" s="5">
        <v>0</v>
      </c>
      <c r="D75" s="7">
        <v>0</v>
      </c>
      <c r="E75" s="7">
        <v>0</v>
      </c>
      <c r="F75" s="22"/>
      <c r="G75" s="22"/>
      <c r="H75" s="22"/>
      <c r="I75" s="22"/>
      <c r="J75" s="22"/>
      <c r="P75" s="20">
        <f t="shared" si="0"/>
        <v>0</v>
      </c>
    </row>
    <row r="76" spans="1:16" x14ac:dyDescent="0.25">
      <c r="A76" s="4" t="s">
        <v>67</v>
      </c>
      <c r="B76" s="5">
        <v>0</v>
      </c>
      <c r="C76" s="5">
        <v>0</v>
      </c>
      <c r="D76" s="7">
        <v>0</v>
      </c>
      <c r="E76" s="7">
        <v>0</v>
      </c>
      <c r="F76" s="22"/>
      <c r="G76" s="22"/>
      <c r="H76" s="22"/>
      <c r="I76" s="22"/>
      <c r="J76" s="22"/>
      <c r="P76" s="20">
        <f t="shared" si="0"/>
        <v>0</v>
      </c>
    </row>
    <row r="77" spans="1:16" x14ac:dyDescent="0.25">
      <c r="A77" s="4" t="s">
        <v>68</v>
      </c>
      <c r="B77" s="5">
        <v>0</v>
      </c>
      <c r="C77" s="5">
        <v>0</v>
      </c>
      <c r="D77" s="7">
        <v>0</v>
      </c>
      <c r="E77" s="7">
        <v>0</v>
      </c>
      <c r="F77" s="22"/>
      <c r="G77" s="22"/>
      <c r="H77" s="22"/>
      <c r="I77" s="22"/>
      <c r="J77" s="22"/>
      <c r="P77" s="20">
        <f>+D77+E77+F77+G77+H77+J77+I77+K77+L77+M77+N77+O77</f>
        <v>0</v>
      </c>
    </row>
    <row r="78" spans="1:16" x14ac:dyDescent="0.25">
      <c r="A78" s="1" t="s">
        <v>69</v>
      </c>
      <c r="B78" s="8">
        <f>+B79+B83+B85</f>
        <v>0</v>
      </c>
      <c r="C78" s="8">
        <f>+C79+C83+C85</f>
        <v>0</v>
      </c>
      <c r="D78" s="8">
        <f>+D79+D83+D85</f>
        <v>0</v>
      </c>
      <c r="E78" s="8">
        <f>+E79+E83+E85</f>
        <v>0</v>
      </c>
      <c r="F78" s="8">
        <f t="shared" ref="F78:O78" si="1">+F79+F83+F85</f>
        <v>0</v>
      </c>
      <c r="G78" s="8">
        <f t="shared" si="1"/>
        <v>0</v>
      </c>
      <c r="H78" s="8">
        <f t="shared" si="1"/>
        <v>0</v>
      </c>
      <c r="I78" s="8">
        <f t="shared" si="1"/>
        <v>0</v>
      </c>
      <c r="J78" s="8">
        <f t="shared" si="1"/>
        <v>0</v>
      </c>
      <c r="K78" s="8">
        <f t="shared" si="1"/>
        <v>0</v>
      </c>
      <c r="L78" s="8">
        <f t="shared" si="1"/>
        <v>0</v>
      </c>
      <c r="M78" s="8">
        <f t="shared" si="1"/>
        <v>0</v>
      </c>
      <c r="N78" s="8">
        <f t="shared" si="1"/>
        <v>0</v>
      </c>
      <c r="O78" s="8">
        <f t="shared" si="1"/>
        <v>0</v>
      </c>
      <c r="P78" s="8">
        <f>+P79+P83+P85</f>
        <v>0</v>
      </c>
    </row>
    <row r="79" spans="1:16" x14ac:dyDescent="0.25">
      <c r="A79" s="3" t="s">
        <v>70</v>
      </c>
      <c r="B79" s="7">
        <f>+B80+B81</f>
        <v>0</v>
      </c>
      <c r="C79" s="5">
        <v>0</v>
      </c>
      <c r="D79" s="7">
        <v>0</v>
      </c>
      <c r="E79" s="7">
        <v>0</v>
      </c>
      <c r="F79" s="5"/>
      <c r="G79" s="5"/>
      <c r="H79" s="5"/>
      <c r="I79" s="5"/>
      <c r="J79" s="5"/>
      <c r="P79" s="20">
        <f t="shared" ref="P79:P86" si="2">+D79+E79+F79+G79+H79+J79+I79+K79+L79+M79+N79+O79</f>
        <v>0</v>
      </c>
    </row>
    <row r="80" spans="1:16" x14ac:dyDescent="0.25">
      <c r="A80" s="4" t="s">
        <v>71</v>
      </c>
      <c r="B80" s="5">
        <v>0</v>
      </c>
      <c r="C80" s="5">
        <v>0</v>
      </c>
      <c r="D80" s="7">
        <v>0</v>
      </c>
      <c r="E80" s="7">
        <v>0</v>
      </c>
      <c r="F80" s="5"/>
      <c r="G80" s="5"/>
      <c r="H80" s="5"/>
      <c r="I80" s="5"/>
      <c r="J80" s="5"/>
      <c r="P80" s="20">
        <f t="shared" si="2"/>
        <v>0</v>
      </c>
    </row>
    <row r="81" spans="1:16" x14ac:dyDescent="0.25">
      <c r="A81" s="4" t="s">
        <v>72</v>
      </c>
      <c r="B81" s="5">
        <v>0</v>
      </c>
      <c r="C81" s="5">
        <v>0</v>
      </c>
      <c r="D81" s="7">
        <v>0</v>
      </c>
      <c r="E81" s="7">
        <v>0</v>
      </c>
      <c r="F81" s="5"/>
      <c r="G81" s="5"/>
      <c r="H81" s="5"/>
      <c r="I81" s="5"/>
      <c r="J81" s="5"/>
      <c r="P81" s="20">
        <f t="shared" si="2"/>
        <v>0</v>
      </c>
    </row>
    <row r="82" spans="1:16" x14ac:dyDescent="0.25">
      <c r="A82" s="3" t="s">
        <v>73</v>
      </c>
      <c r="B82" s="7">
        <f>+B83+B84</f>
        <v>0</v>
      </c>
      <c r="C82" s="5">
        <v>0</v>
      </c>
      <c r="D82" s="7">
        <v>0</v>
      </c>
      <c r="E82" s="7">
        <v>0</v>
      </c>
      <c r="F82" s="5"/>
      <c r="G82" s="5"/>
      <c r="H82" s="5"/>
      <c r="I82" s="5"/>
      <c r="J82" s="5"/>
      <c r="P82" s="20">
        <f t="shared" si="2"/>
        <v>0</v>
      </c>
    </row>
    <row r="83" spans="1:16" x14ac:dyDescent="0.25">
      <c r="A83" s="4" t="s">
        <v>74</v>
      </c>
      <c r="B83" s="5">
        <v>0</v>
      </c>
      <c r="C83" s="5">
        <v>0</v>
      </c>
      <c r="D83" s="7">
        <v>0</v>
      </c>
      <c r="E83" s="7">
        <v>0</v>
      </c>
      <c r="F83" s="5"/>
      <c r="G83" s="5"/>
      <c r="H83" s="5"/>
      <c r="I83" s="5"/>
      <c r="J83" s="5"/>
      <c r="P83" s="20">
        <f t="shared" si="2"/>
        <v>0</v>
      </c>
    </row>
    <row r="84" spans="1:16" x14ac:dyDescent="0.25">
      <c r="A84" s="4" t="s">
        <v>75</v>
      </c>
      <c r="B84" s="5">
        <v>0</v>
      </c>
      <c r="C84" s="5">
        <v>0</v>
      </c>
      <c r="D84" s="7">
        <v>0</v>
      </c>
      <c r="E84" s="7">
        <v>0</v>
      </c>
      <c r="F84" s="5"/>
      <c r="G84" s="5"/>
      <c r="H84" s="5"/>
      <c r="I84" s="5"/>
      <c r="J84" s="5"/>
      <c r="P84" s="20">
        <f t="shared" si="2"/>
        <v>0</v>
      </c>
    </row>
    <row r="85" spans="1:16" x14ac:dyDescent="0.25">
      <c r="A85" s="3" t="s">
        <v>76</v>
      </c>
      <c r="B85" s="7">
        <f>+B86</f>
        <v>0</v>
      </c>
      <c r="C85" s="5">
        <v>0</v>
      </c>
      <c r="D85" s="7">
        <v>0</v>
      </c>
      <c r="E85" s="7">
        <v>0</v>
      </c>
      <c r="F85" s="5"/>
      <c r="G85" s="5"/>
      <c r="H85" s="5"/>
      <c r="I85" s="5"/>
      <c r="J85" s="5"/>
      <c r="P85" s="20">
        <f t="shared" si="2"/>
        <v>0</v>
      </c>
    </row>
    <row r="86" spans="1:16" x14ac:dyDescent="0.25">
      <c r="A86" s="4" t="s">
        <v>77</v>
      </c>
      <c r="B86" s="5">
        <v>0</v>
      </c>
      <c r="C86" s="5">
        <v>0</v>
      </c>
      <c r="D86" s="7">
        <v>0</v>
      </c>
      <c r="E86" s="7">
        <v>0</v>
      </c>
      <c r="F86" s="5"/>
      <c r="G86" s="5"/>
      <c r="H86" s="5"/>
      <c r="I86" s="5"/>
      <c r="J86" s="5"/>
      <c r="P86" s="20">
        <f t="shared" si="2"/>
        <v>0</v>
      </c>
    </row>
    <row r="87" spans="1:16" x14ac:dyDescent="0.25">
      <c r="A87" s="9" t="s">
        <v>78</v>
      </c>
      <c r="B87" s="17">
        <f>+B14+B20+B30+B40+B56+B66+B70+B74+B79+B82+B85</f>
        <v>617073784</v>
      </c>
      <c r="C87" s="32">
        <f>+C14+C20+C30+C40+C56+C66+C70+C74+C78</f>
        <v>0</v>
      </c>
      <c r="D87" s="17">
        <f>+D20+D14</f>
        <v>41388463.329999998</v>
      </c>
      <c r="E87" s="17">
        <f>+E20+E14+E30+E40+E56+E66+E78</f>
        <v>44873455.07</v>
      </c>
      <c r="F87" s="32"/>
      <c r="G87" s="32"/>
      <c r="H87" s="32"/>
      <c r="I87" s="32"/>
      <c r="J87" s="32"/>
      <c r="K87" s="33"/>
      <c r="L87" s="33"/>
      <c r="M87" s="33"/>
      <c r="N87" s="33"/>
      <c r="O87" s="33"/>
      <c r="P87" s="17">
        <f>+P20+P14+P30+P40+P56+P66+P78</f>
        <v>86261918.400000006</v>
      </c>
    </row>
    <row r="88" spans="1:16" x14ac:dyDescent="0.25">
      <c r="A88" t="s">
        <v>79</v>
      </c>
    </row>
    <row r="89" spans="1:16" ht="15.75" thickBot="1" x14ac:dyDescent="0.3"/>
    <row r="90" spans="1:16" ht="27" customHeight="1" thickBot="1" x14ac:dyDescent="0.3">
      <c r="A90" s="42" t="s">
        <v>86</v>
      </c>
      <c r="B90" s="43"/>
    </row>
    <row r="91" spans="1:16" ht="39.75" customHeight="1" thickBot="1" x14ac:dyDescent="0.3">
      <c r="A91" s="44" t="s">
        <v>87</v>
      </c>
      <c r="B91" s="45"/>
    </row>
    <row r="92" spans="1:16" ht="62.25" customHeight="1" thickBot="1" x14ac:dyDescent="0.3">
      <c r="A92" s="46" t="s">
        <v>88</v>
      </c>
      <c r="B92" s="47"/>
    </row>
    <row r="93" spans="1:16" ht="19.5" customHeight="1" x14ac:dyDescent="0.25">
      <c r="A93" s="34"/>
      <c r="B93" s="34"/>
    </row>
    <row r="94" spans="1:16" ht="19.5" customHeight="1" x14ac:dyDescent="0.25">
      <c r="A94" s="34"/>
      <c r="B94" s="34"/>
    </row>
    <row r="95" spans="1:16" ht="62.25" customHeight="1" x14ac:dyDescent="0.25">
      <c r="A95" s="34"/>
      <c r="B95" s="34"/>
    </row>
    <row r="100" spans="1:16" x14ac:dyDescent="0.25">
      <c r="A100" s="10" t="s">
        <v>105</v>
      </c>
      <c r="B100" s="10"/>
      <c r="C100" s="10"/>
      <c r="D100" s="11" t="s">
        <v>80</v>
      </c>
    </row>
    <row r="101" spans="1:16" x14ac:dyDescent="0.25">
      <c r="A101" s="12" t="s">
        <v>106</v>
      </c>
      <c r="B101" s="12"/>
      <c r="C101" s="12"/>
      <c r="D101" s="13" t="s">
        <v>81</v>
      </c>
    </row>
    <row r="102" spans="1:16" x14ac:dyDescent="0.25">
      <c r="A102" s="14" t="s">
        <v>107</v>
      </c>
      <c r="B102" s="14"/>
      <c r="C102" s="14"/>
      <c r="D102" s="15" t="s">
        <v>82</v>
      </c>
    </row>
    <row r="103" spans="1:16" x14ac:dyDescent="0.25">
      <c r="A103" s="14"/>
      <c r="B103" s="14"/>
      <c r="C103" s="14"/>
      <c r="D103" s="15"/>
    </row>
    <row r="104" spans="1:16" x14ac:dyDescent="0.25">
      <c r="A104" s="14"/>
      <c r="B104" s="15"/>
    </row>
    <row r="105" spans="1:16" x14ac:dyDescent="0.25">
      <c r="A105" s="14"/>
      <c r="B105" s="15"/>
    </row>
    <row r="106" spans="1:16" x14ac:dyDescent="0.25">
      <c r="A106" s="14"/>
      <c r="B106" s="15"/>
    </row>
    <row r="107" spans="1:16" x14ac:dyDescent="0.25">
      <c r="A107" s="16"/>
      <c r="B107" s="16"/>
    </row>
    <row r="108" spans="1:16" x14ac:dyDescent="0.25">
      <c r="A108" s="54" t="s">
        <v>83</v>
      </c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</row>
    <row r="109" spans="1:16" x14ac:dyDescent="0.25">
      <c r="A109" s="40" t="s">
        <v>84</v>
      </c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</row>
    <row r="110" spans="1:16" x14ac:dyDescent="0.25">
      <c r="A110" s="41" t="s">
        <v>85</v>
      </c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</row>
  </sheetData>
  <mergeCells count="15">
    <mergeCell ref="A6:B6"/>
    <mergeCell ref="A7:P7"/>
    <mergeCell ref="A8:P8"/>
    <mergeCell ref="A9:P9"/>
    <mergeCell ref="A10:P10"/>
    <mergeCell ref="C11:C12"/>
    <mergeCell ref="D11:P11"/>
    <mergeCell ref="A11:A12"/>
    <mergeCell ref="B11:B12"/>
    <mergeCell ref="A108:P108"/>
    <mergeCell ref="A109:P109"/>
    <mergeCell ref="A110:P110"/>
    <mergeCell ref="A90:B90"/>
    <mergeCell ref="A91:B91"/>
    <mergeCell ref="A92:B92"/>
  </mergeCells>
  <pageMargins left="0.23622047244094488" right="0.23622047244094488" top="0.74803149606299213" bottom="0.74803149606299213" header="0.31496062992125984" footer="0.31496062992125984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2023-03-07T12:59:32Z</cp:lastPrinted>
  <dcterms:created xsi:type="dcterms:W3CDTF">2021-10-08T14:29:19Z</dcterms:created>
  <dcterms:modified xsi:type="dcterms:W3CDTF">2023-03-13T18:23:28Z</dcterms:modified>
</cp:coreProperties>
</file>