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esktop\"/>
    </mc:Choice>
  </mc:AlternateContent>
  <bookViews>
    <workbookView xWindow="0" yWindow="0" windowWidth="28770" windowHeight="123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11" i="1" l="1"/>
  <c r="E17" i="1"/>
  <c r="F17" i="1"/>
  <c r="F25" i="1"/>
  <c r="F34" i="1"/>
  <c r="E36" i="1"/>
  <c r="E35" i="1"/>
  <c r="Q35" i="1" s="1"/>
  <c r="E11" i="1"/>
  <c r="Q40" i="1"/>
  <c r="Q39" i="1"/>
  <c r="Q38" i="1"/>
  <c r="Q37" i="1"/>
  <c r="Q33" i="1"/>
  <c r="Q32" i="1"/>
  <c r="Q31" i="1"/>
  <c r="Q30" i="1"/>
  <c r="Q29" i="1"/>
  <c r="Q28" i="1"/>
  <c r="Q27" i="1"/>
  <c r="Q26" i="1"/>
  <c r="Q24" i="1"/>
  <c r="Q23" i="1"/>
  <c r="Q22" i="1"/>
  <c r="Q21" i="1"/>
  <c r="Q20" i="1"/>
  <c r="Q19" i="1"/>
  <c r="Q18" i="1"/>
  <c r="Q16" i="1"/>
  <c r="Q15" i="1"/>
  <c r="Q14" i="1"/>
  <c r="Q13" i="1"/>
  <c r="Q12" i="1"/>
  <c r="F41" i="1"/>
  <c r="Q41" i="1" l="1"/>
  <c r="E41" i="1"/>
</calcChain>
</file>

<file path=xl/sharedStrings.xml><?xml version="1.0" encoding="utf-8"?>
<sst xmlns="http://schemas.openxmlformats.org/spreadsheetml/2006/main" count="71" uniqueCount="71">
  <si>
    <t xml:space="preserve"> </t>
  </si>
  <si>
    <t>Descripción   Cuentas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</si>
  <si>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</si>
  <si>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</si>
  <si>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</si>
  <si>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</si>
  <si>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</si>
  <si>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</si>
  <si>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</si>
  <si>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>Agosto</t>
  </si>
  <si>
    <t>Septiembre</t>
  </si>
  <si>
    <t>Octubre</t>
  </si>
  <si>
    <t>Noviembre.</t>
  </si>
  <si>
    <t>Diciembre</t>
  </si>
  <si>
    <t xml:space="preserve">SUPERINTENDENCIA DE SEGUROS </t>
  </si>
  <si>
    <t>DIRECCION FINANCIERA</t>
  </si>
  <si>
    <t>DEPARTAMENTO DE PRESUPUESTO</t>
  </si>
  <si>
    <t>Ejecucion de Gastos</t>
  </si>
  <si>
    <t>En RD$</t>
  </si>
  <si>
    <t>Total</t>
  </si>
  <si>
    <t xml:space="preserve">2- Gastos </t>
  </si>
  <si>
    <t>REMUNERACIONES Y CONSTRIBUCIONES</t>
  </si>
  <si>
    <t>CONTRATACION DE SERVICIOS</t>
  </si>
  <si>
    <t>MATERIALES Y SUMINISTRO</t>
  </si>
  <si>
    <t>TRANSFERENCIAS CORRIENTES</t>
  </si>
  <si>
    <t>BIENES MUEBLES, INMUEBLES E INTANGIBLES</t>
  </si>
  <si>
    <t xml:space="preserve">TOTALES DE GASTOS </t>
  </si>
  <si>
    <t>Notas:</t>
  </si>
  <si>
    <t>1.- Gastos devengado</t>
  </si>
  <si>
    <t>3.- Se presenta la clasificacion objetal del gasto al nivel de cuenta</t>
  </si>
  <si>
    <t>2.- Se presenta el gasto por mes; cada mes se debe actualizar el devengado de los meses anteriores</t>
  </si>
  <si>
    <t>4.- Fecha de imputacion: ultimo dia del mes analizado</t>
  </si>
  <si>
    <t>5.- Fecha de registro: el dia 10 del mes siguiente al mes analizado</t>
  </si>
  <si>
    <t>Autorizado por:</t>
  </si>
  <si>
    <t>__________________________________________________</t>
  </si>
  <si>
    <t xml:space="preserve">               __________________________________________________________</t>
  </si>
  <si>
    <t>EUCLIDES GUTIERREZ FELIX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</si>
  <si>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SUPERINTENDENTE DE SEGUROS</t>
  </si>
  <si>
    <t>"Año de la Consolidacion de la Seguridad Alimentaria "</t>
  </si>
  <si>
    <t xml:space="preserve">             JOSEFINA COATS HERNANDEZ</t>
  </si>
  <si>
    <t xml:space="preserve">                     ENCARGADA DE PRESUPUESTO</t>
  </si>
  <si>
    <t xml:space="preserve">                  Preparado por: </t>
  </si>
  <si>
    <t xml:space="preserve">                                                                    JULIANA PEREZ DIAZ</t>
  </si>
  <si>
    <t xml:space="preserve">                                                                    Revisado por:</t>
  </si>
  <si>
    <t xml:space="preserve">                                                                                                         DIRECTORA FINANCIERA</t>
  </si>
  <si>
    <t xml:space="preserve">                                                        __________________________________________________</t>
  </si>
  <si>
    <t>REMUNERACIONES</t>
  </si>
  <si>
    <t>SOBRESUELDOS</t>
  </si>
  <si>
    <t>DIETAS Y GASTOS DE REPRESENTACION</t>
  </si>
  <si>
    <t>CONTRIBUCIONES A LA SEGURIDAD SOCIAL</t>
  </si>
  <si>
    <t>PUBLICIDAD, IMPRESIÓN Y ENCUADERNACION</t>
  </si>
  <si>
    <t>VIATICOS</t>
  </si>
  <si>
    <t>ALQUILERES Y RENTAS</t>
  </si>
  <si>
    <t>SEGUROS</t>
  </si>
  <si>
    <t>CONSERV. REPS. MENORES Y CONSTS TEMP.</t>
  </si>
  <si>
    <t>OTROS GASTOS NO INCLUIDOS EN CONCEPTOS ANTERIORES</t>
  </si>
  <si>
    <t>ALIMENTOS Y PRODUCTOS AGROFORESTALES</t>
  </si>
  <si>
    <t xml:space="preserve">TEXTILES Y VESTUARIOS </t>
  </si>
  <si>
    <t>TRANFERENCIAS CORRIENTES AL SECTOR PRIVADO</t>
  </si>
  <si>
    <t>MOBILIARIO Y EQUIPO</t>
  </si>
  <si>
    <t>VEHICULOS Y EQUIPO DE TRANSPORTE, TRACCION Y ELEVACION</t>
  </si>
  <si>
    <t>MAQUINARIA, OTROS EQUIPOS Y HERRAMIENTAS</t>
  </si>
  <si>
    <t>BIENES INTANGIBLES</t>
  </si>
  <si>
    <t>PRODUCTOS Y UTILES VARIOS</t>
  </si>
  <si>
    <t>COMBUSTIBLE, LUBRICANTES, PRODUCTOS QUIMICOS Y CONEXOS</t>
  </si>
  <si>
    <t>PRODUCTOS DE MINERALES METALICOS Y NO METALICOS</t>
  </si>
  <si>
    <t>PRODUCTOS DE CUERO, CAUCHO Y PLASTICOS</t>
  </si>
  <si>
    <t xml:space="preserve">PRODUCTOS MEDICINALES PARA USO HUMANO </t>
  </si>
  <si>
    <t>PRODUCTOS DE PAPEL, CARTON E IMPRESOS</t>
  </si>
  <si>
    <t>SERVICIOS BASICOS</t>
  </si>
  <si>
    <t>GRATIFICACIONES Y BONIFICACIONES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</si>
</sst>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43" fontId="6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9" fillId="2" borderId="0" xfId="1" applyFont="1" applyFill="1" applyBorder="1"/>
    <xf numFmtId="0" fontId="9" fillId="0" borderId="0" xfId="0" applyFont="1" applyAlignment="1">
      <alignment horizontal="left"/>
    </xf>
    <xf numFmtId="0" fontId="8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/>
    <xf numFmtId="43" fontId="3" fillId="0" borderId="0" xfId="1" applyFont="1" applyBorder="1"/>
    <xf numFmtId="0" fontId="0" fillId="0" borderId="0" xfId="0" applyBorder="1"/>
    <xf numFmtId="43" fontId="3" fillId="0" borderId="0" xfId="0" applyNumberFormat="1" applyFont="1" applyBorder="1"/>
    <xf numFmtId="0" fontId="7" fillId="0" borderId="9" xfId="1" applyNumberFormat="1" applyFont="1" applyBorder="1" applyAlignment="1">
      <alignment horizontal="center" wrapText="1"/>
    </xf>
    <xf numFmtId="0" fontId="7" fillId="0" borderId="9" xfId="1" applyNumberFormat="1" applyFont="1" applyFill="1" applyBorder="1" applyAlignment="1">
      <alignment horizontal="center" wrapText="1"/>
    </xf>
    <xf numFmtId="0" fontId="9" fillId="0" borderId="7" xfId="0" applyFont="1" applyBorder="1"/>
    <xf numFmtId="0" fontId="7" fillId="0" borderId="22" xfId="0" applyFont="1" applyBorder="1" applyAlignment="1">
      <alignment horizontal="center"/>
    </xf>
    <xf numFmtId="43" fontId="6" fillId="3" borderId="20" xfId="1" applyFont="1" applyFill="1" applyBorder="1"/>
    <xf numFmtId="43" fontId="6" fillId="3" borderId="21" xfId="1" applyFont="1" applyFill="1" applyBorder="1"/>
    <xf numFmtId="0" fontId="6" fillId="4" borderId="1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43" fontId="9" fillId="4" borderId="2" xfId="1" applyFont="1" applyFill="1" applyBorder="1"/>
    <xf numFmtId="43" fontId="9" fillId="4" borderId="15" xfId="0" applyNumberFormat="1" applyFont="1" applyFill="1" applyBorder="1"/>
    <xf numFmtId="43" fontId="6" fillId="4" borderId="15" xfId="0" applyNumberFormat="1" applyFont="1" applyFill="1" applyBorder="1"/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4" borderId="12" xfId="1" applyNumberFormat="1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4" fontId="9" fillId="0" borderId="0" xfId="0" applyNumberFormat="1" applyFont="1" applyAlignment="1"/>
    <xf numFmtId="4" fontId="6" fillId="0" borderId="0" xfId="0" applyNumberFormat="1" applyFont="1" applyAlignment="1">
      <alignment horizontal="center"/>
    </xf>
    <xf numFmtId="0" fontId="7" fillId="4" borderId="5" xfId="1" applyNumberFormat="1" applyFont="1" applyFill="1" applyBorder="1" applyAlignment="1">
      <alignment horizontal="center" wrapText="1"/>
    </xf>
    <xf numFmtId="43" fontId="6" fillId="0" borderId="0" xfId="1" applyFont="1" applyFill="1" applyBorder="1" applyAlignment="1"/>
    <xf numFmtId="0" fontId="7" fillId="0" borderId="8" xfId="1" applyNumberFormat="1" applyFont="1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7" fillId="0" borderId="22" xfId="1" applyNumberFormat="1" applyFont="1" applyBorder="1" applyAlignment="1">
      <alignment horizontal="center" wrapText="1"/>
    </xf>
    <xf numFmtId="4" fontId="7" fillId="4" borderId="5" xfId="1" applyNumberFormat="1" applyFont="1" applyFill="1" applyBorder="1" applyAlignment="1">
      <alignment horizontal="center" wrapText="1"/>
    </xf>
    <xf numFmtId="4" fontId="6" fillId="4" borderId="2" xfId="1" applyNumberFormat="1" applyFont="1" applyFill="1" applyBorder="1"/>
    <xf numFmtId="43" fontId="6" fillId="4" borderId="2" xfId="1" applyFont="1" applyFill="1" applyBorder="1"/>
    <xf numFmtId="0" fontId="9" fillId="2" borderId="1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 applyAlignment="1"/>
    <xf numFmtId="4" fontId="9" fillId="2" borderId="2" xfId="1" applyNumberFormat="1" applyFont="1" applyFill="1" applyBorder="1"/>
    <xf numFmtId="43" fontId="9" fillId="2" borderId="1" xfId="0" applyNumberFormat="1" applyFont="1" applyFill="1" applyBorder="1" applyAlignment="1"/>
    <xf numFmtId="43" fontId="9" fillId="2" borderId="15" xfId="0" applyNumberFormat="1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3" fontId="9" fillId="2" borderId="2" xfId="1" applyFont="1" applyFill="1" applyBorder="1" applyAlignment="1"/>
    <xf numFmtId="43" fontId="3" fillId="2" borderId="2" xfId="1" applyFont="1" applyFill="1" applyBorder="1" applyAlignment="1"/>
    <xf numFmtId="4" fontId="9" fillId="2" borderId="2" xfId="1" applyNumberFormat="1" applyFont="1" applyFill="1" applyBorder="1" applyAlignment="1"/>
    <xf numFmtId="4" fontId="9" fillId="2" borderId="2" xfId="0" applyNumberFormat="1" applyFont="1" applyFill="1" applyBorder="1"/>
    <xf numFmtId="4" fontId="9" fillId="2" borderId="1" xfId="0" applyNumberFormat="1" applyFont="1" applyFill="1" applyBorder="1" applyAlignment="1"/>
    <xf numFmtId="49" fontId="9" fillId="2" borderId="2" xfId="0" applyNumberFormat="1" applyFont="1" applyFill="1" applyBorder="1" applyAlignment="1">
      <alignment horizontal="center"/>
    </xf>
    <xf numFmtId="43" fontId="3" fillId="2" borderId="23" xfId="1" applyFont="1" applyFill="1" applyBorder="1" applyAlignment="1"/>
    <xf numFmtId="0" fontId="3" fillId="2" borderId="2" xfId="0" applyFont="1" applyFill="1" applyBorder="1" applyAlignment="1"/>
    <xf numFmtId="0" fontId="12" fillId="2" borderId="23" xfId="0" applyFont="1" applyFill="1" applyBorder="1" applyAlignment="1">
      <alignment horizontal="left"/>
    </xf>
    <xf numFmtId="0" fontId="3" fillId="2" borderId="23" xfId="0" applyFont="1" applyFill="1" applyBorder="1" applyAlignment="1"/>
    <xf numFmtId="0" fontId="3" fillId="2" borderId="2" xfId="0" applyFont="1" applyFill="1" applyBorder="1" applyAlignment="1">
      <alignment horizontal="left"/>
    </xf>
    <xf numFmtId="43" fontId="9" fillId="2" borderId="2" xfId="0" applyNumberFormat="1" applyFont="1" applyFill="1" applyBorder="1" applyAlignment="1"/>
    <xf numFmtId="0" fontId="5" fillId="0" borderId="0" xfId="0" applyFont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619125</xdr:colOff>
      <xdr:row>0</xdr:row>
      <xdr:rowOff>228601</xdr:rowOff>
    </xdr:from>
    <xdr:to>
      <xdr:col>14</xdr:col>
      <xdr:colOff>866775</xdr:colOff>
      <xdr:row>4</xdr:row>
      <xdr:rowOff>90604</xdr:rowOff>
    </xdr:to>
    <xdr:pic>
      <xdr:nvPicPr>
        <xdr:cNvPr id="2" name="Picture 4" descr="Superintendencia de Segur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96925" y="228601"/>
          <a:ext cx="1181100" cy="90022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68"/>
  <sheetViews>
    <sheetView tabSelected="1" topLeftCell="A13" workbookViewId="0">
      <selection activeCell="A6" sqref="A6:Q6"/>
    </sheetView>
  </sheetViews>
  <sheetFormatPr baseColWidth="10" defaultRowHeight="15" x14ac:dyDescent="0.25"/>
  <cols>
    <col min="1" max="1" width="3.28515625" customWidth="1"/>
    <col min="2" max="2" width="3.140625" customWidth="1"/>
    <col min="3" max="3" width="3.5703125" customWidth="1"/>
    <col min="4" max="4" width="42.7109375" customWidth="1"/>
    <col min="5" max="5" width="14.42578125" customWidth="1"/>
    <col min="6" max="6" width="13.42578125" customWidth="1"/>
    <col min="7" max="7" width="13.140625" customWidth="1"/>
    <col min="8" max="8" width="13.28515625" customWidth="1"/>
    <col min="9" max="9" width="17.7109375" customWidth="1"/>
    <col min="10" max="10" width="13.42578125" customWidth="1"/>
    <col min="11" max="11" width="14.140625" customWidth="1"/>
    <col min="12" max="12" width="13.5703125" customWidth="1"/>
    <col min="13" max="13" width="14.5703125" customWidth="1"/>
    <col min="14" max="14" width="14" customWidth="1"/>
    <col min="15" max="15" width="13.7109375" customWidth="1"/>
    <col min="16" max="16" width="14.5703125" customWidth="1"/>
    <col min="17" max="17" width="14.7109375" customWidth="1"/>
    <col min="18" max="18" width="15.140625" bestFit="1" customWidth="1"/>
    <col min="19" max="19" width="13.140625" customWidth="1"/>
    <col min="20" max="20" width="13.42578125" bestFit="1" customWidth="1"/>
  </cols>
  <sheetData>
    <row r="1" spans="1:280" ht="21" customHeight="1" x14ac:dyDescent="0.25">
      <c r="A1" s="2" t="s">
        <v>0</v>
      </c>
      <c r="B1" s="2"/>
      <c r="C1" s="2"/>
      <c r="D1" s="70"/>
      <c r="E1" s="70"/>
      <c r="F1" s="70"/>
      <c r="G1" s="70"/>
      <c r="H1" s="70"/>
      <c r="I1" s="70"/>
      <c r="J1" s="70"/>
      <c r="K1" s="2"/>
      <c r="L1" s="2"/>
      <c r="M1" s="2"/>
      <c r="N1" s="2"/>
      <c r="O1" s="2"/>
      <c r="P1" s="2"/>
      <c r="Q1" s="1"/>
      <c r="R1" s="1"/>
    </row>
    <row r="2" spans="1:280" ht="21" x14ac:dyDescent="0.35">
      <c r="A2" s="80" t="s">
        <v>14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10"/>
    </row>
    <row r="3" spans="1:280" s="1" customFormat="1" ht="21" x14ac:dyDescent="0.35">
      <c r="A3" s="80" t="s">
        <v>38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10"/>
    </row>
    <row r="4" spans="1:280" s="1" customFormat="1" ht="18.75" x14ac:dyDescent="0.3">
      <c r="A4" s="81" t="s">
        <v>15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11"/>
    </row>
    <row r="5" spans="1:280" s="1" customFormat="1" ht="15.75" x14ac:dyDescent="0.25">
      <c r="A5" s="70" t="s">
        <v>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12"/>
    </row>
    <row r="6" spans="1:280" s="1" customFormat="1" ht="15.75" x14ac:dyDescent="0.25">
      <c r="A6" s="70" t="s">
        <v>17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2"/>
    </row>
    <row r="7" spans="1:280" ht="15.75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12"/>
    </row>
    <row r="8" spans="1:280" ht="15.75" x14ac:dyDescent="0.25">
      <c r="A8" s="70" t="s">
        <v>18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12"/>
    </row>
    <row r="9" spans="1:280" s="15" customFormat="1" ht="15.75" thickBot="1" x14ac:dyDescent="0.3">
      <c r="A9" s="13"/>
      <c r="B9" s="13"/>
      <c r="C9" s="13"/>
      <c r="D9" s="4"/>
      <c r="E9" s="43"/>
      <c r="F9" s="43"/>
      <c r="G9" s="43"/>
      <c r="H9" s="14"/>
      <c r="I9" s="14"/>
      <c r="J9" s="14"/>
      <c r="L9" s="16"/>
    </row>
    <row r="10" spans="1:280" s="19" customFormat="1" ht="33" customHeight="1" thickBot="1" x14ac:dyDescent="0.25">
      <c r="A10" s="78" t="s">
        <v>20</v>
      </c>
      <c r="B10" s="79"/>
      <c r="C10" s="79"/>
      <c r="D10" s="45" t="s">
        <v>1</v>
      </c>
      <c r="E10" s="17" t="s">
        <v>2</v>
      </c>
      <c r="F10" s="17" t="s">
        <v>3</v>
      </c>
      <c r="G10" s="17" t="s">
        <v>4</v>
      </c>
      <c r="H10" s="46" t="s">
        <v>5</v>
      </c>
      <c r="I10" s="44" t="s">
        <v>6</v>
      </c>
      <c r="J10" s="17" t="s">
        <v>7</v>
      </c>
      <c r="K10" s="17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20" t="s">
        <v>19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</row>
    <row r="11" spans="1:280" s="5" customFormat="1" ht="18" customHeight="1" x14ac:dyDescent="0.2">
      <c r="A11" s="28">
        <v>2</v>
      </c>
      <c r="B11" s="29">
        <v>1</v>
      </c>
      <c r="C11" s="71" t="s">
        <v>21</v>
      </c>
      <c r="D11" s="72"/>
      <c r="E11" s="47">
        <f>+E12+E13+E14+E15+E16</f>
        <v>49748155.439999998</v>
      </c>
      <c r="F11" s="47">
        <f>+F12+F13+F14+F16</f>
        <v>29416072.48</v>
      </c>
      <c r="G11" s="47"/>
      <c r="H11" s="42"/>
      <c r="I11" s="30"/>
      <c r="J11" s="30"/>
      <c r="K11" s="30"/>
      <c r="L11" s="30"/>
      <c r="M11" s="30"/>
      <c r="N11" s="30"/>
      <c r="O11" s="30"/>
      <c r="P11" s="30"/>
      <c r="Q11" s="31"/>
    </row>
    <row r="12" spans="1:280" s="5" customFormat="1" ht="19.5" customHeight="1" x14ac:dyDescent="0.2">
      <c r="A12" s="50">
        <v>2</v>
      </c>
      <c r="B12" s="51">
        <v>1</v>
      </c>
      <c r="C12" s="51">
        <v>1</v>
      </c>
      <c r="D12" s="52" t="s">
        <v>46</v>
      </c>
      <c r="E12" s="53">
        <v>23154217.25</v>
      </c>
      <c r="F12" s="53">
        <v>23701553.25</v>
      </c>
      <c r="G12" s="53"/>
      <c r="H12" s="54"/>
      <c r="I12" s="54"/>
      <c r="J12" s="54"/>
      <c r="K12" s="54"/>
      <c r="L12" s="54"/>
      <c r="M12" s="54"/>
      <c r="N12" s="54"/>
      <c r="O12" s="54"/>
      <c r="P12" s="54"/>
      <c r="Q12" s="55">
        <f>+E12+F12+G12</f>
        <v>46855770.5</v>
      </c>
    </row>
    <row r="13" spans="1:280" s="5" customFormat="1" ht="12.75" x14ac:dyDescent="0.2">
      <c r="A13" s="56">
        <v>2</v>
      </c>
      <c r="B13" s="57">
        <v>1</v>
      </c>
      <c r="C13" s="57">
        <v>2</v>
      </c>
      <c r="D13" s="59" t="s">
        <v>47</v>
      </c>
      <c r="E13" s="53">
        <v>1846177.71</v>
      </c>
      <c r="F13" s="53">
        <v>2187058.6</v>
      </c>
      <c r="G13" s="53"/>
      <c r="H13" s="58"/>
      <c r="I13" s="58"/>
      <c r="J13" s="58"/>
      <c r="K13" s="58"/>
      <c r="L13" s="58"/>
      <c r="M13" s="58"/>
      <c r="N13" s="58"/>
      <c r="O13" s="58"/>
      <c r="P13" s="58"/>
      <c r="Q13" s="55">
        <f t="shared" ref="Q13:Q16" si="0">+E13+F13+G13</f>
        <v>4033236.31</v>
      </c>
    </row>
    <row r="14" spans="1:280" s="5" customFormat="1" ht="12.75" x14ac:dyDescent="0.2">
      <c r="A14" s="56">
        <v>2</v>
      </c>
      <c r="B14" s="57">
        <v>1</v>
      </c>
      <c r="C14" s="57">
        <v>3</v>
      </c>
      <c r="D14" s="59" t="s">
        <v>48</v>
      </c>
      <c r="E14" s="60">
        <v>166845</v>
      </c>
      <c r="F14" s="61">
        <v>166845</v>
      </c>
      <c r="G14" s="61"/>
      <c r="H14" s="58"/>
      <c r="I14" s="58"/>
      <c r="J14" s="58"/>
      <c r="K14" s="58"/>
      <c r="L14" s="58"/>
      <c r="M14" s="58"/>
      <c r="N14" s="58"/>
      <c r="O14" s="58"/>
      <c r="P14" s="58"/>
      <c r="Q14" s="55">
        <f t="shared" si="0"/>
        <v>333690</v>
      </c>
    </row>
    <row r="15" spans="1:280" s="5" customFormat="1" ht="12.75" x14ac:dyDescent="0.2">
      <c r="A15" s="56">
        <v>2</v>
      </c>
      <c r="B15" s="57">
        <v>1</v>
      </c>
      <c r="C15" s="57">
        <v>4</v>
      </c>
      <c r="D15" s="59" t="s">
        <v>70</v>
      </c>
      <c r="E15" s="62">
        <v>21225742.890000001</v>
      </c>
      <c r="F15" s="62"/>
      <c r="G15" s="62"/>
      <c r="H15" s="54"/>
      <c r="I15" s="54"/>
      <c r="J15" s="54"/>
      <c r="K15" s="54"/>
      <c r="L15" s="54"/>
      <c r="M15" s="54"/>
      <c r="N15" s="54"/>
      <c r="O15" s="54"/>
      <c r="P15" s="54"/>
      <c r="Q15" s="55">
        <f t="shared" si="0"/>
        <v>21225742.890000001</v>
      </c>
    </row>
    <row r="16" spans="1:280" s="5" customFormat="1" ht="12.75" x14ac:dyDescent="0.2">
      <c r="A16" s="56">
        <v>2</v>
      </c>
      <c r="B16" s="57">
        <v>1</v>
      </c>
      <c r="C16" s="57">
        <v>5</v>
      </c>
      <c r="D16" s="59" t="s">
        <v>49</v>
      </c>
      <c r="E16" s="60">
        <v>3355172.59</v>
      </c>
      <c r="F16" s="60">
        <v>3360615.6300000004</v>
      </c>
      <c r="G16" s="60"/>
      <c r="H16" s="58"/>
      <c r="I16" s="58"/>
      <c r="J16" s="58"/>
      <c r="K16" s="58"/>
      <c r="L16" s="58"/>
      <c r="M16" s="58"/>
      <c r="N16" s="58"/>
      <c r="O16" s="58"/>
      <c r="P16" s="58"/>
      <c r="Q16" s="55">
        <f t="shared" si="0"/>
        <v>6715788.2200000007</v>
      </c>
      <c r="R16" s="6"/>
    </row>
    <row r="17" spans="1:18" s="5" customFormat="1" ht="12.75" x14ac:dyDescent="0.2">
      <c r="A17" s="23">
        <v>2</v>
      </c>
      <c r="B17" s="24">
        <v>2</v>
      </c>
      <c r="C17" s="82" t="s">
        <v>22</v>
      </c>
      <c r="D17" s="83"/>
      <c r="E17" s="48">
        <f>+E18+E20+E21+E22+E23+E24</f>
        <v>1751717.81</v>
      </c>
      <c r="F17" s="48">
        <f>+F18+F19+F20+F21+F22+F23+F24</f>
        <v>3536747.6000000006</v>
      </c>
      <c r="G17" s="48"/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8" s="5" customFormat="1" ht="12.75" x14ac:dyDescent="0.2">
      <c r="A18" s="56">
        <v>2</v>
      </c>
      <c r="B18" s="57">
        <v>2</v>
      </c>
      <c r="C18" s="57">
        <v>1</v>
      </c>
      <c r="D18" s="59" t="s">
        <v>69</v>
      </c>
      <c r="E18" s="60">
        <v>536628.46</v>
      </c>
      <c r="F18" s="60">
        <v>1105387.6800000002</v>
      </c>
      <c r="G18" s="60"/>
      <c r="H18" s="58"/>
      <c r="I18" s="58"/>
      <c r="J18" s="58"/>
      <c r="K18" s="58"/>
      <c r="L18" s="58"/>
      <c r="M18" s="58"/>
      <c r="N18" s="58"/>
      <c r="O18" s="58"/>
      <c r="P18" s="58"/>
      <c r="Q18" s="55">
        <f t="shared" ref="Q18:Q24" si="1">+E18+F18+G18</f>
        <v>1642016.1400000001</v>
      </c>
    </row>
    <row r="19" spans="1:18" s="5" customFormat="1" ht="12.75" x14ac:dyDescent="0.2">
      <c r="A19" s="56">
        <v>2</v>
      </c>
      <c r="B19" s="57">
        <v>2</v>
      </c>
      <c r="C19" s="57">
        <v>2</v>
      </c>
      <c r="D19" s="59" t="s">
        <v>50</v>
      </c>
      <c r="E19" s="60"/>
      <c r="F19" s="60"/>
      <c r="G19" s="60"/>
      <c r="H19" s="58"/>
      <c r="I19" s="58"/>
      <c r="J19" s="58"/>
      <c r="K19" s="58"/>
      <c r="L19" s="58"/>
      <c r="M19" s="58"/>
      <c r="N19" s="58"/>
      <c r="O19" s="58"/>
      <c r="P19" s="58"/>
      <c r="Q19" s="55">
        <f t="shared" si="1"/>
        <v>0</v>
      </c>
      <c r="R19" s="7"/>
    </row>
    <row r="20" spans="1:18" s="5" customFormat="1" ht="12.75" x14ac:dyDescent="0.2">
      <c r="A20" s="56">
        <v>2</v>
      </c>
      <c r="B20" s="57">
        <v>2</v>
      </c>
      <c r="C20" s="57">
        <v>3</v>
      </c>
      <c r="D20" s="59" t="s">
        <v>51</v>
      </c>
      <c r="E20" s="60">
        <v>9800</v>
      </c>
      <c r="F20" s="60"/>
      <c r="G20" s="60"/>
      <c r="H20" s="58"/>
      <c r="I20" s="58"/>
      <c r="J20" s="58"/>
      <c r="K20" s="58"/>
      <c r="L20" s="58"/>
      <c r="M20" s="58"/>
      <c r="N20" s="58"/>
      <c r="O20" s="58"/>
      <c r="P20" s="58"/>
      <c r="Q20" s="55">
        <f t="shared" si="1"/>
        <v>9800</v>
      </c>
    </row>
    <row r="21" spans="1:18" s="5" customFormat="1" ht="12.75" x14ac:dyDescent="0.2">
      <c r="A21" s="56">
        <v>2</v>
      </c>
      <c r="B21" s="57">
        <v>2</v>
      </c>
      <c r="C21" s="57">
        <v>5</v>
      </c>
      <c r="D21" s="59" t="s">
        <v>52</v>
      </c>
      <c r="E21" s="60">
        <v>32450</v>
      </c>
      <c r="F21" s="60">
        <v>65510.71</v>
      </c>
      <c r="G21" s="60"/>
      <c r="H21" s="58"/>
      <c r="I21" s="58"/>
      <c r="J21" s="58"/>
      <c r="K21" s="58"/>
      <c r="L21" s="58"/>
      <c r="M21" s="58"/>
      <c r="N21" s="58"/>
      <c r="O21" s="58"/>
      <c r="P21" s="58"/>
      <c r="Q21" s="55">
        <f t="shared" si="1"/>
        <v>97960.709999999992</v>
      </c>
      <c r="R21" s="7"/>
    </row>
    <row r="22" spans="1:18" s="5" customFormat="1" ht="12.75" x14ac:dyDescent="0.2">
      <c r="A22" s="56">
        <v>2</v>
      </c>
      <c r="B22" s="57">
        <v>2</v>
      </c>
      <c r="C22" s="63">
        <v>6</v>
      </c>
      <c r="D22" s="59" t="s">
        <v>53</v>
      </c>
      <c r="E22" s="60">
        <v>1096139.3500000001</v>
      </c>
      <c r="F22" s="60">
        <v>1329960.97</v>
      </c>
      <c r="G22" s="60"/>
      <c r="H22" s="58"/>
      <c r="I22" s="58"/>
      <c r="J22" s="58"/>
      <c r="K22" s="58"/>
      <c r="L22" s="58"/>
      <c r="M22" s="58"/>
      <c r="N22" s="58"/>
      <c r="O22" s="58"/>
      <c r="P22" s="58"/>
      <c r="Q22" s="55">
        <f t="shared" si="1"/>
        <v>2426100.3200000003</v>
      </c>
      <c r="R22" s="7"/>
    </row>
    <row r="23" spans="1:18" s="5" customFormat="1" ht="12.75" x14ac:dyDescent="0.2">
      <c r="A23" s="56">
        <v>2</v>
      </c>
      <c r="B23" s="57">
        <v>2</v>
      </c>
      <c r="C23" s="63">
        <v>7</v>
      </c>
      <c r="D23" s="59" t="s">
        <v>54</v>
      </c>
      <c r="E23" s="60">
        <v>5900</v>
      </c>
      <c r="F23" s="60">
        <v>61087.06</v>
      </c>
      <c r="G23" s="60"/>
      <c r="H23" s="58"/>
      <c r="I23" s="58"/>
      <c r="J23" s="58"/>
      <c r="K23" s="58"/>
      <c r="L23" s="58"/>
      <c r="M23" s="58"/>
      <c r="N23" s="58"/>
      <c r="O23" s="58"/>
      <c r="P23" s="58"/>
      <c r="Q23" s="55">
        <f t="shared" si="1"/>
        <v>66987.06</v>
      </c>
      <c r="R23" s="7"/>
    </row>
    <row r="24" spans="1:18" s="5" customFormat="1" ht="12.75" x14ac:dyDescent="0.2">
      <c r="A24" s="56">
        <v>2</v>
      </c>
      <c r="B24" s="57">
        <v>2</v>
      </c>
      <c r="C24" s="63">
        <v>8</v>
      </c>
      <c r="D24" s="59" t="s">
        <v>55</v>
      </c>
      <c r="E24" s="60">
        <v>70800</v>
      </c>
      <c r="F24" s="60">
        <v>974801.18</v>
      </c>
      <c r="G24" s="60"/>
      <c r="H24" s="58"/>
      <c r="I24" s="58"/>
      <c r="J24" s="58"/>
      <c r="K24" s="58"/>
      <c r="L24" s="58"/>
      <c r="M24" s="58"/>
      <c r="N24" s="58"/>
      <c r="O24" s="58"/>
      <c r="P24" s="58"/>
      <c r="Q24" s="55">
        <f t="shared" si="1"/>
        <v>1045601.18</v>
      </c>
      <c r="R24" s="7"/>
    </row>
    <row r="25" spans="1:18" s="5" customFormat="1" ht="12.75" x14ac:dyDescent="0.2">
      <c r="A25" s="23">
        <v>2</v>
      </c>
      <c r="B25" s="24">
        <v>3</v>
      </c>
      <c r="C25" s="84" t="s">
        <v>23</v>
      </c>
      <c r="D25" s="85"/>
      <c r="E25" s="48"/>
      <c r="F25" s="48">
        <f>+F26</f>
        <v>86129</v>
      </c>
      <c r="G25" s="48"/>
      <c r="H25" s="25"/>
      <c r="I25" s="25"/>
      <c r="J25" s="25"/>
      <c r="K25" s="25"/>
      <c r="L25" s="25"/>
      <c r="M25" s="25"/>
      <c r="N25" s="25"/>
      <c r="O25" s="25"/>
      <c r="P25" s="25"/>
      <c r="Q25" s="26"/>
    </row>
    <row r="26" spans="1:18" s="5" customFormat="1" ht="12.75" x14ac:dyDescent="0.2">
      <c r="A26" s="56">
        <v>2</v>
      </c>
      <c r="B26" s="57">
        <v>3</v>
      </c>
      <c r="C26" s="63">
        <v>1</v>
      </c>
      <c r="D26" s="64" t="s">
        <v>56</v>
      </c>
      <c r="E26" s="60"/>
      <c r="F26" s="60">
        <v>86129</v>
      </c>
      <c r="G26" s="60"/>
      <c r="H26" s="58"/>
      <c r="I26" s="58"/>
      <c r="J26" s="58"/>
      <c r="K26" s="58"/>
      <c r="L26" s="58"/>
      <c r="M26" s="58"/>
      <c r="N26" s="58"/>
      <c r="O26" s="58"/>
      <c r="P26" s="58"/>
      <c r="Q26" s="55">
        <f t="shared" ref="Q26:Q33" si="2">+E26+F26+G26</f>
        <v>86129</v>
      </c>
    </row>
    <row r="27" spans="1:18" s="5" customFormat="1" ht="12.75" x14ac:dyDescent="0.2">
      <c r="A27" s="56">
        <v>2</v>
      </c>
      <c r="B27" s="57">
        <v>3</v>
      </c>
      <c r="C27" s="57">
        <v>2</v>
      </c>
      <c r="D27" s="59" t="s">
        <v>57</v>
      </c>
      <c r="E27" s="60"/>
      <c r="F27" s="60"/>
      <c r="G27" s="60"/>
      <c r="H27" s="58"/>
      <c r="I27" s="58"/>
      <c r="J27" s="58"/>
      <c r="K27" s="58"/>
      <c r="L27" s="58"/>
      <c r="M27" s="58"/>
      <c r="N27" s="58"/>
      <c r="O27" s="58"/>
      <c r="P27" s="58"/>
      <c r="Q27" s="55">
        <f t="shared" si="2"/>
        <v>0</v>
      </c>
      <c r="R27" s="7"/>
    </row>
    <row r="28" spans="1:18" s="5" customFormat="1" ht="12.75" x14ac:dyDescent="0.2">
      <c r="A28" s="56">
        <v>2</v>
      </c>
      <c r="B28" s="57">
        <v>3</v>
      </c>
      <c r="C28" s="57">
        <v>3</v>
      </c>
      <c r="D28" s="59" t="s">
        <v>68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5">
        <f t="shared" si="2"/>
        <v>0</v>
      </c>
      <c r="R28" s="7"/>
    </row>
    <row r="29" spans="1:18" s="5" customFormat="1" ht="12.75" x14ac:dyDescent="0.2">
      <c r="A29" s="56">
        <v>2</v>
      </c>
      <c r="B29" s="57">
        <v>3</v>
      </c>
      <c r="C29" s="57">
        <v>4</v>
      </c>
      <c r="D29" s="59" t="s">
        <v>67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5">
        <f t="shared" si="2"/>
        <v>0</v>
      </c>
    </row>
    <row r="30" spans="1:18" s="5" customFormat="1" ht="12.75" x14ac:dyDescent="0.2">
      <c r="A30" s="56">
        <v>2</v>
      </c>
      <c r="B30" s="57">
        <v>3</v>
      </c>
      <c r="C30" s="57">
        <v>5</v>
      </c>
      <c r="D30" s="65" t="s">
        <v>66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5">
        <f t="shared" si="2"/>
        <v>0</v>
      </c>
      <c r="R30" s="7"/>
    </row>
    <row r="31" spans="1:18" s="5" customFormat="1" ht="12.75" x14ac:dyDescent="0.2">
      <c r="A31" s="56">
        <v>2</v>
      </c>
      <c r="B31" s="57">
        <v>3</v>
      </c>
      <c r="C31" s="57">
        <v>6</v>
      </c>
      <c r="D31" s="65" t="s">
        <v>65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5">
        <f t="shared" si="2"/>
        <v>0</v>
      </c>
    </row>
    <row r="32" spans="1:18" s="5" customFormat="1" ht="12.75" x14ac:dyDescent="0.2">
      <c r="A32" s="56">
        <v>2</v>
      </c>
      <c r="B32" s="57">
        <v>3</v>
      </c>
      <c r="C32" s="57">
        <v>7</v>
      </c>
      <c r="D32" s="65" t="s">
        <v>64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5">
        <f t="shared" si="2"/>
        <v>0</v>
      </c>
      <c r="R32" s="7"/>
    </row>
    <row r="33" spans="1:19" s="5" customFormat="1" ht="12.75" x14ac:dyDescent="0.2">
      <c r="A33" s="56">
        <v>2</v>
      </c>
      <c r="B33" s="57">
        <v>3</v>
      </c>
      <c r="C33" s="57">
        <v>9</v>
      </c>
      <c r="D33" s="65" t="s">
        <v>63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5">
        <f t="shared" si="2"/>
        <v>0</v>
      </c>
      <c r="R33" s="7"/>
    </row>
    <row r="34" spans="1:19" s="5" customFormat="1" ht="12.75" x14ac:dyDescent="0.2">
      <c r="A34" s="23">
        <v>2</v>
      </c>
      <c r="B34" s="24">
        <v>4</v>
      </c>
      <c r="C34" s="82" t="s">
        <v>24</v>
      </c>
      <c r="D34" s="83"/>
      <c r="E34" s="25"/>
      <c r="F34" s="49">
        <f>+F35</f>
        <v>209209.05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7"/>
    </row>
    <row r="35" spans="1:19" s="5" customFormat="1" ht="12.75" x14ac:dyDescent="0.2">
      <c r="A35" s="56">
        <v>2</v>
      </c>
      <c r="B35" s="57">
        <v>4</v>
      </c>
      <c r="C35" s="57">
        <v>1</v>
      </c>
      <c r="D35" s="66" t="s">
        <v>58</v>
      </c>
      <c r="E35" s="58">
        <f>+E34</f>
        <v>0</v>
      </c>
      <c r="F35" s="58">
        <v>209209.05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5">
        <f>+E35+F35+G35</f>
        <v>209209.05</v>
      </c>
      <c r="R35" s="7"/>
    </row>
    <row r="36" spans="1:19" s="5" customFormat="1" ht="12.75" x14ac:dyDescent="0.2">
      <c r="A36" s="23">
        <v>2</v>
      </c>
      <c r="B36" s="24">
        <v>6</v>
      </c>
      <c r="C36" s="82" t="s">
        <v>25</v>
      </c>
      <c r="D36" s="83"/>
      <c r="E36" s="25">
        <f>+E40+E39+E38+E37</f>
        <v>0</v>
      </c>
      <c r="F36" s="25">
        <v>0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</row>
    <row r="37" spans="1:19" s="5" customFormat="1" ht="12.75" x14ac:dyDescent="0.2">
      <c r="A37" s="56">
        <v>2</v>
      </c>
      <c r="B37" s="57">
        <v>6</v>
      </c>
      <c r="C37" s="57">
        <v>1</v>
      </c>
      <c r="D37" s="67" t="s">
        <v>59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5">
        <f t="shared" ref="Q37:Q40" si="3">+E37+F37+G37</f>
        <v>0</v>
      </c>
    </row>
    <row r="38" spans="1:19" s="5" customFormat="1" ht="12.75" x14ac:dyDescent="0.2">
      <c r="A38" s="56">
        <v>2</v>
      </c>
      <c r="B38" s="57">
        <v>6</v>
      </c>
      <c r="C38" s="57">
        <v>4</v>
      </c>
      <c r="D38" s="68" t="s">
        <v>60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5">
        <f t="shared" si="3"/>
        <v>0</v>
      </c>
    </row>
    <row r="39" spans="1:19" s="5" customFormat="1" ht="12.75" x14ac:dyDescent="0.2">
      <c r="A39" s="56">
        <v>2</v>
      </c>
      <c r="B39" s="57">
        <v>6</v>
      </c>
      <c r="C39" s="57">
        <v>5</v>
      </c>
      <c r="D39" s="65" t="s">
        <v>61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5">
        <f t="shared" si="3"/>
        <v>0</v>
      </c>
      <c r="R39" s="7"/>
    </row>
    <row r="40" spans="1:19" s="5" customFormat="1" ht="12.75" x14ac:dyDescent="0.2">
      <c r="A40" s="56">
        <v>2</v>
      </c>
      <c r="B40" s="57">
        <v>6</v>
      </c>
      <c r="C40" s="57">
        <v>8</v>
      </c>
      <c r="D40" s="65" t="s">
        <v>62</v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55">
        <f t="shared" si="3"/>
        <v>0</v>
      </c>
    </row>
    <row r="41" spans="1:19" s="5" customFormat="1" ht="13.5" thickBot="1" x14ac:dyDescent="0.25">
      <c r="A41" s="74" t="s">
        <v>26</v>
      </c>
      <c r="B41" s="75"/>
      <c r="C41" s="75"/>
      <c r="D41" s="76"/>
      <c r="E41" s="21">
        <f>+E24+E23+E22+E21+E20+E18+E16+E15+E14+E13+E12</f>
        <v>51499873.25</v>
      </c>
      <c r="F41" s="21">
        <f>+F26+F24+F23+F22+F21+F18+F16+F14+F13+F12+F35</f>
        <v>33248158.129999999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>
        <f>+Q35+Q26+Q24+Q23+Q22+Q21+Q20+Q19+Q18+Q16+Q15+Q14+Q13+Q12</f>
        <v>84748031.379999995</v>
      </c>
      <c r="S41" s="7"/>
    </row>
    <row r="42" spans="1:19" s="5" customFormat="1" ht="12.75" x14ac:dyDescent="0.2">
      <c r="A42" s="3" t="s">
        <v>27</v>
      </c>
      <c r="B42" s="3"/>
      <c r="C42" s="6"/>
      <c r="D42" s="6"/>
      <c r="F42" s="8"/>
      <c r="G42" s="7"/>
    </row>
    <row r="43" spans="1:19" s="5" customFormat="1" ht="12.75" x14ac:dyDescent="0.2">
      <c r="A43" s="77" t="s">
        <v>28</v>
      </c>
      <c r="B43" s="77"/>
      <c r="C43" s="77"/>
      <c r="D43" s="77"/>
      <c r="E43" s="77"/>
      <c r="F43" s="77"/>
      <c r="G43" s="77"/>
      <c r="H43" s="6"/>
      <c r="I43" s="6"/>
      <c r="J43" s="6"/>
      <c r="M43" s="6"/>
    </row>
    <row r="44" spans="1:19" s="5" customFormat="1" ht="12.75" x14ac:dyDescent="0.2">
      <c r="A44" s="77" t="s">
        <v>30</v>
      </c>
      <c r="B44" s="77"/>
      <c r="C44" s="77"/>
      <c r="D44" s="77"/>
      <c r="E44" s="77"/>
      <c r="F44" s="77"/>
      <c r="G44" s="77"/>
      <c r="I44" s="7"/>
      <c r="J44" s="7"/>
      <c r="K44" s="7"/>
      <c r="L44" s="6"/>
      <c r="M44" s="6"/>
      <c r="N44" s="6"/>
    </row>
    <row r="45" spans="1:19" s="5" customFormat="1" ht="12.75" x14ac:dyDescent="0.2">
      <c r="A45" s="77" t="s">
        <v>29</v>
      </c>
      <c r="B45" s="77"/>
      <c r="C45" s="77"/>
      <c r="D45" s="77"/>
      <c r="E45" s="77"/>
      <c r="F45" s="77"/>
      <c r="G45" s="77"/>
      <c r="H45" s="7"/>
      <c r="I45" s="7"/>
      <c r="J45" s="7"/>
      <c r="K45" s="6"/>
      <c r="L45" s="6"/>
      <c r="M45" s="7"/>
      <c r="P45" s="6"/>
    </row>
    <row r="46" spans="1:19" s="5" customFormat="1" ht="12.75" x14ac:dyDescent="0.2">
      <c r="A46" s="77" t="s">
        <v>31</v>
      </c>
      <c r="B46" s="77"/>
      <c r="C46" s="77"/>
      <c r="D46" s="77"/>
      <c r="G46" s="7"/>
      <c r="H46" s="7"/>
      <c r="K46" s="6"/>
      <c r="L46" s="7"/>
      <c r="M46" s="7"/>
      <c r="N46" s="7"/>
      <c r="O46" s="6"/>
      <c r="P46" s="7"/>
      <c r="Q46" s="7"/>
    </row>
    <row r="47" spans="1:19" s="5" customFormat="1" ht="12.75" x14ac:dyDescent="0.2">
      <c r="A47" s="77" t="s">
        <v>32</v>
      </c>
      <c r="B47" s="77"/>
      <c r="C47" s="77"/>
      <c r="D47" s="77"/>
      <c r="E47" s="77"/>
      <c r="H47" s="7"/>
      <c r="I47" s="7"/>
      <c r="K47" s="6"/>
      <c r="L47" s="6"/>
      <c r="O47" s="6"/>
      <c r="P47" s="7"/>
      <c r="Q47" s="7"/>
    </row>
    <row r="48" spans="1:19" s="5" customFormat="1" ht="12.75" x14ac:dyDescent="0.2">
      <c r="A48" s="9"/>
      <c r="B48" s="9"/>
      <c r="C48" s="9"/>
      <c r="D48" s="9"/>
      <c r="E48" s="9"/>
      <c r="G48" s="6"/>
      <c r="L48" s="6"/>
      <c r="O48" s="6"/>
      <c r="P48" s="7"/>
    </row>
    <row r="49" spans="1:18" s="5" customFormat="1" ht="12.75" x14ac:dyDescent="0.2">
      <c r="A49" s="9"/>
      <c r="B49" s="9"/>
      <c r="C49" s="9"/>
      <c r="D49" s="9"/>
      <c r="E49" s="9"/>
      <c r="G49" s="7"/>
      <c r="L49" s="6"/>
      <c r="M49" s="7"/>
      <c r="O49" s="6"/>
      <c r="P49" s="7"/>
    </row>
    <row r="50" spans="1:18" s="5" customFormat="1" ht="12.75" x14ac:dyDescent="0.2">
      <c r="A50" s="9"/>
      <c r="B50" s="9"/>
      <c r="C50" s="9"/>
      <c r="D50" s="9"/>
      <c r="E50" s="9"/>
      <c r="G50" s="7"/>
      <c r="H50" s="39"/>
      <c r="I50" s="7"/>
      <c r="L50" s="6"/>
      <c r="O50" s="6"/>
      <c r="P50" s="7"/>
    </row>
    <row r="51" spans="1:18" s="5" customFormat="1" ht="12.75" x14ac:dyDescent="0.2">
      <c r="A51" s="9"/>
      <c r="B51" s="9"/>
      <c r="C51" s="9"/>
      <c r="D51" s="9"/>
      <c r="E51" s="9"/>
      <c r="H51" s="39"/>
      <c r="L51" s="6"/>
      <c r="O51" s="6"/>
      <c r="P51" s="6"/>
    </row>
    <row r="52" spans="1:18" s="5" customFormat="1" ht="12.75" x14ac:dyDescent="0.2">
      <c r="G52" s="7"/>
      <c r="H52" s="39"/>
      <c r="O52" s="6"/>
      <c r="P52" s="7"/>
    </row>
    <row r="53" spans="1:18" s="5" customFormat="1" ht="15" customHeight="1" x14ac:dyDescent="0.2">
      <c r="E53" s="7"/>
      <c r="H53" s="39"/>
      <c r="I53" s="86" t="s">
        <v>43</v>
      </c>
      <c r="J53" s="86"/>
      <c r="K53" s="86"/>
      <c r="L53" s="86"/>
      <c r="M53" s="86"/>
      <c r="N53" s="86"/>
      <c r="O53" s="86"/>
      <c r="P53" s="86"/>
      <c r="Q53" s="86"/>
    </row>
    <row r="54" spans="1:18" s="5" customFormat="1" ht="12.75" x14ac:dyDescent="0.2">
      <c r="A54" s="36" t="s">
        <v>41</v>
      </c>
      <c r="B54" s="36"/>
      <c r="C54" s="36"/>
      <c r="D54" s="36"/>
      <c r="E54" s="36"/>
      <c r="F54" s="36"/>
      <c r="G54" s="36"/>
      <c r="H54" s="40"/>
      <c r="I54" s="86"/>
      <c r="J54" s="86"/>
      <c r="K54" s="86"/>
      <c r="L54" s="86"/>
      <c r="M54" s="86"/>
      <c r="N54" s="86"/>
      <c r="O54" s="86"/>
      <c r="P54" s="86"/>
      <c r="Q54" s="86"/>
    </row>
    <row r="55" spans="1:18" s="5" customFormat="1" ht="15" customHeight="1" x14ac:dyDescent="0.2">
      <c r="A55" s="37"/>
      <c r="B55" s="37"/>
      <c r="C55" s="37"/>
      <c r="D55" s="37"/>
      <c r="E55" s="37"/>
      <c r="F55" s="37"/>
      <c r="G55" s="37"/>
      <c r="H55" s="41"/>
      <c r="I55" s="38"/>
      <c r="J55" s="38"/>
      <c r="K55" s="38"/>
      <c r="L55" s="38"/>
      <c r="M55" s="38"/>
      <c r="N55" s="38"/>
      <c r="O55" s="38"/>
      <c r="P55" s="38"/>
      <c r="Q55" s="38"/>
      <c r="R55" s="32"/>
    </row>
    <row r="56" spans="1:18" s="5" customFormat="1" ht="15" customHeight="1" x14ac:dyDescent="0.2">
      <c r="A56" s="37"/>
      <c r="B56" s="37"/>
      <c r="C56" s="37"/>
      <c r="D56" s="37"/>
      <c r="E56" s="37"/>
      <c r="F56" s="37"/>
      <c r="G56" s="37"/>
      <c r="H56" s="37"/>
      <c r="I56" s="38"/>
      <c r="J56" s="38"/>
      <c r="K56" s="38"/>
      <c r="L56" s="38"/>
      <c r="M56" s="38"/>
      <c r="N56" s="38"/>
      <c r="O56" s="38"/>
      <c r="P56" s="38"/>
      <c r="Q56" s="38"/>
      <c r="R56" s="32"/>
    </row>
    <row r="57" spans="1:18" s="5" customFormat="1" ht="12.75" x14ac:dyDescent="0.2">
      <c r="A57" s="36" t="s">
        <v>34</v>
      </c>
      <c r="B57" s="36"/>
      <c r="C57" s="36"/>
      <c r="D57" s="36"/>
      <c r="E57" s="36"/>
      <c r="F57" s="36"/>
      <c r="G57" s="36"/>
      <c r="H57" s="36"/>
      <c r="I57" s="86" t="s">
        <v>45</v>
      </c>
      <c r="J57" s="86"/>
      <c r="K57" s="86"/>
      <c r="L57" s="86"/>
      <c r="M57" s="86"/>
      <c r="N57" s="86"/>
      <c r="O57" s="86"/>
      <c r="P57" s="86"/>
      <c r="Q57" s="86"/>
    </row>
    <row r="58" spans="1:18" s="5" customFormat="1" ht="12.75" x14ac:dyDescent="0.2">
      <c r="A58" s="12" t="s">
        <v>39</v>
      </c>
      <c r="B58" s="12"/>
      <c r="C58" s="12"/>
      <c r="D58" s="12"/>
      <c r="E58" s="12"/>
      <c r="F58" s="12"/>
      <c r="G58" s="12"/>
      <c r="H58" s="12"/>
      <c r="I58" s="87" t="s">
        <v>42</v>
      </c>
      <c r="J58" s="87"/>
      <c r="K58" s="87"/>
      <c r="L58" s="87"/>
      <c r="M58" s="87"/>
      <c r="N58" s="87"/>
      <c r="O58" s="87"/>
      <c r="P58" s="87"/>
      <c r="Q58" s="87"/>
      <c r="R58" s="12"/>
    </row>
    <row r="59" spans="1:18" s="5" customFormat="1" ht="15" customHeight="1" x14ac:dyDescent="0.2">
      <c r="A59" s="34" t="s">
        <v>40</v>
      </c>
      <c r="B59" s="34"/>
      <c r="C59" s="34"/>
      <c r="D59" s="34"/>
      <c r="E59" s="34"/>
      <c r="F59" s="34"/>
      <c r="G59" s="34"/>
      <c r="H59" s="34"/>
      <c r="I59" s="73" t="s">
        <v>44</v>
      </c>
      <c r="J59" s="73"/>
      <c r="K59" s="73"/>
      <c r="L59" s="73"/>
      <c r="M59" s="73"/>
      <c r="N59" s="73"/>
      <c r="O59" s="73"/>
      <c r="P59" s="73"/>
      <c r="Q59" s="73"/>
      <c r="R59" s="34"/>
    </row>
    <row r="60" spans="1:18" s="5" customFormat="1" ht="12.75" x14ac:dyDescent="0.2"/>
    <row r="61" spans="1:18" s="5" customFormat="1" ht="12.75" x14ac:dyDescent="0.2"/>
    <row r="62" spans="1:18" s="5" customFormat="1" ht="12.75" x14ac:dyDescent="0.2">
      <c r="P62" s="35"/>
    </row>
    <row r="63" spans="1:18" s="5" customFormat="1" ht="12.75" x14ac:dyDescent="0.2">
      <c r="A63" s="86" t="s">
        <v>33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12"/>
      <c r="M64" s="12"/>
      <c r="N64" s="12"/>
      <c r="O64" s="12"/>
      <c r="P64" s="12"/>
      <c r="Q64" s="12"/>
    </row>
    <row r="65" spans="1:17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12"/>
      <c r="M65" s="12"/>
      <c r="N65" s="12"/>
      <c r="O65" s="12"/>
      <c r="P65" s="35"/>
      <c r="Q65" s="12"/>
    </row>
    <row r="66" spans="1:17" x14ac:dyDescent="0.25">
      <c r="A66" s="86" t="s">
        <v>35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 x14ac:dyDescent="0.25">
      <c r="A67" s="87" t="s">
        <v>36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</row>
    <row r="68" spans="1:17" x14ac:dyDescent="0.25">
      <c r="A68" s="73" t="s">
        <v>37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12"/>
      <c r="M68" s="12"/>
      <c r="N68" s="12"/>
      <c r="O68" s="12"/>
      <c r="Q68" s="12"/>
    </row>
  </sheetData>
  <mergeCells count="28">
    <mergeCell ref="A63:Q63"/>
    <mergeCell ref="A66:Q66"/>
    <mergeCell ref="A67:Q67"/>
    <mergeCell ref="I53:Q54"/>
    <mergeCell ref="I57:Q57"/>
    <mergeCell ref="I58:Q58"/>
    <mergeCell ref="I59:Q59"/>
    <mergeCell ref="A68:K68"/>
    <mergeCell ref="D1:J1"/>
    <mergeCell ref="A41:D41"/>
    <mergeCell ref="A43:G43"/>
    <mergeCell ref="A44:G44"/>
    <mergeCell ref="A45:G45"/>
    <mergeCell ref="A46:D46"/>
    <mergeCell ref="A47:E47"/>
    <mergeCell ref="A10:C10"/>
    <mergeCell ref="A2:Q2"/>
    <mergeCell ref="A3:Q3"/>
    <mergeCell ref="A4:Q4"/>
    <mergeCell ref="C17:D17"/>
    <mergeCell ref="C25:D25"/>
    <mergeCell ref="C34:D34"/>
    <mergeCell ref="C36:D36"/>
    <mergeCell ref="A5:Q5"/>
    <mergeCell ref="A6:Q6"/>
    <mergeCell ref="A7:Q7"/>
    <mergeCell ref="A8:Q8"/>
    <mergeCell ref="C11:D11"/>
  </mergeCells>
  <printOptions horizontalCentered="1"/>
  <pageMargins left="0.19685039370078741" right="0.31496062992125984" top="0.59055118110236227" bottom="0.59055118110236227" header="0.23622047244094491" footer="0.70866141732283472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JCoats</dc:creator>
  <cp:lastModifiedBy>Julianna Perez</cp:lastModifiedBy>
  <cp:lastPrinted>2020-04-17T15:54:35Z</cp:lastPrinted>
  <dcterms:created xsi:type="dcterms:W3CDTF">2018-10-12T14:17:04Z</dcterms:created>
  <dcterms:modified xsi:type="dcterms:W3CDTF">2020-04-17T16:00:24Z</dcterms:modified>
</cp:coreProperties>
</file>