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04A3B6A9-CE3E-4488-BB7C-60E7E140E770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O51" i="1"/>
  <c r="O25" i="1"/>
  <c r="N82" i="1"/>
  <c r="O15" i="1"/>
  <c r="O9" i="1"/>
  <c r="C35" i="1" l="1"/>
  <c r="C25" i="1"/>
  <c r="C15" i="1"/>
  <c r="C9" i="1"/>
  <c r="P30" i="1"/>
  <c r="N25" i="1"/>
  <c r="N15" i="1"/>
  <c r="N9" i="1"/>
  <c r="M25" i="1" l="1"/>
  <c r="M15" i="1"/>
  <c r="M9" i="1"/>
  <c r="M82" i="1" l="1"/>
  <c r="L9" i="1"/>
  <c r="L15" i="1"/>
  <c r="L25" i="1"/>
  <c r="L51" i="1"/>
  <c r="P33" i="1"/>
  <c r="L82" i="1" l="1"/>
  <c r="K25" i="1"/>
  <c r="K15" i="1"/>
  <c r="K9" i="1"/>
  <c r="K82" i="1" l="1"/>
  <c r="J25" i="1"/>
  <c r="J15" i="1"/>
  <c r="P10" i="1"/>
  <c r="J51" i="1"/>
  <c r="J35" i="1"/>
  <c r="J9" i="1"/>
  <c r="J82" i="1" l="1"/>
  <c r="C73" i="1"/>
  <c r="D73" i="1"/>
  <c r="E73" i="1"/>
  <c r="F73" i="1"/>
  <c r="G73" i="1"/>
  <c r="I73" i="1"/>
  <c r="I51" i="1"/>
  <c r="I35" i="1"/>
  <c r="I25" i="1"/>
  <c r="I15" i="1"/>
  <c r="I9" i="1"/>
  <c r="I82" i="1" l="1"/>
  <c r="H35" i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C82" i="1" s="1"/>
  <c r="G35" i="1"/>
  <c r="F35" i="1"/>
  <c r="E35" i="1"/>
  <c r="D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E9" i="1"/>
  <c r="P15" i="1" l="1"/>
  <c r="E82" i="1"/>
  <c r="P72" i="1"/>
  <c r="O73" i="1"/>
  <c r="N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D9" i="1" l="1"/>
  <c r="P9" i="1" s="1"/>
  <c r="P82" i="1" l="1"/>
  <c r="D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<sst xmlns="http://schemas.openxmlformats.org/spreadsheetml/2006/main" count="109" uniqueCount="109">
  <si>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</si>
  <si>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</si>
  <si>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</si>
  <si>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</si>
  <si>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</si>
  <si>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</si>
  <si>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</si>
  <si>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</si>
  <si>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</si>
  <si>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</si>
  <si>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</si>
  <si>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</si>
  <si>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</si>
  <si>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</si>
  <si>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</si>
  <si>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</si>
  <si>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</si>
  <si>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</si>
  <si>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</si>
  <si>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</si>
  <si>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</si>
  <si>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</si>
  <si>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</si>
  <si>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</si>
  <si>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</si>
  <si>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</si>
  <si>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</si>
  <si>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</si>
  <si>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</si>
  <si>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</si>
  <si>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</si>
  <si>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</si>
  <si>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</si>
  <si>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</si>
  <si>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</si>
  <si>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</si>
  <si>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</si>
  <si>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</si>
  <si>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</si>
  <si>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</si>
  <si>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</si>
  <si>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</si>
  <si>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</si>
  <si>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</si>
  <si>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</si>
  <si>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</si>
  <si>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</si>
  <si>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</si>
  <si>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</si>
  <si>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</si>
  <si>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</si>
  <si>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</si>
  <si>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</si>
  <si>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</si>
  <si>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</si>
  <si>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</si>
  <si>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</si>
  <si>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</si>
  <si>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</si>
  <si>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</si>
  <si>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</si>
  <si>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</si>
  <si>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</si>
  <si>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</si>
  <si>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</si>
  <si>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</si>
  <si>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</si>
  <si>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</si>
  <si>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</si>
  <si>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</si>
  <si>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</si>
  <si>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</si>
  <si>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</si>
  <si>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</si>
  <si>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</si>
  <si>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</si>
  <si>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</si>
  <si>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</si>
  <si>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</si>
  <si>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</si>
  <si>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</si>
  <si>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</si>
  <si>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</si>
  <si>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</si>
  <si>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</si>
  <si>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</si>
  <si>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</si>
  <si>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</si>
  <si>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</si>
  <si>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</si>
  <si>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</si>
  <si>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</si>
  <si>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</si>
  <si>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</si>
  <si>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</si>
  <si>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</si>
  <si>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</si>
  <si>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</si>
  <si>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</si>
  <si>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</si>
  <si>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</si>
  <si>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</si>
  <si>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</si>
  <si>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</si>
  <si>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</si>
  <si>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</si>
  <si>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</si>
  <si>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</si>
  <si>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Diciembre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</si>
</sst>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4" xfId="0" applyFont="1" applyBorder="1" applyAlignment="1">
      <alignment horizontal="left"/>
    </xf>
    <xf numFmtId="166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1" applyFont="1"/>
    <xf numFmtId="0" fontId="0" fillId="0" borderId="0" xfId="0" applyBorder="1" applyAlignment="1">
      <alignment horizontal="left" indent="2"/>
    </xf>
    <xf numFmtId="165" fontId="3" fillId="0" borderId="0" xfId="1" applyFont="1"/>
    <xf numFmtId="165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5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3" fillId="0" borderId="0" xfId="0" applyNumberFormat="1" applyFont="1"/>
    <xf numFmtId="165" fontId="3" fillId="0" borderId="0" xfId="1" applyFont="1" applyAlignment="1">
      <alignment vertical="center"/>
    </xf>
    <xf numFmtId="165" fontId="0" fillId="0" borderId="0" xfId="1" applyFont="1" applyAlignment="1"/>
    <xf numFmtId="165" fontId="0" fillId="0" borderId="0" xfId="1" applyFont="1" applyFill="1" applyBorder="1" applyAlignment="1"/>
    <xf numFmtId="165" fontId="0" fillId="0" borderId="0" xfId="1" applyFont="1" applyAlignment="1">
      <alignment vertical="center"/>
    </xf>
    <xf numFmtId="165" fontId="1" fillId="0" borderId="0" xfId="1" applyFont="1" applyFill="1" applyBorder="1" applyAlignment="1"/>
    <xf numFmtId="165" fontId="3" fillId="0" borderId="0" xfId="1" applyFont="1" applyAlignment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5" fontId="0" fillId="0" borderId="0" xfId="1" applyFont="1" applyAlignment="1">
      <alignment horizontal="right"/>
    </xf>
    <xf numFmtId="165" fontId="3" fillId="0" borderId="0" xfId="1" applyFont="1" applyAlignment="1">
      <alignment horizontal="right" vertical="center"/>
    </xf>
    <xf numFmtId="165" fontId="0" fillId="0" borderId="0" xfId="1" applyFont="1" applyAlignment="1">
      <alignment horizontal="right" vertical="center"/>
    </xf>
    <xf numFmtId="165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5" fontId="3" fillId="0" borderId="4" xfId="1" applyFont="1" applyBorder="1" applyAlignment="1">
      <alignment horizontal="right"/>
    </xf>
    <xf numFmtId="165" fontId="1" fillId="0" borderId="0" xfId="1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4" fontId="0" fillId="0" borderId="0" xfId="0" applyNumberFormat="1"/>
    <xf numFmtId="164" fontId="0" fillId="0" borderId="0" xfId="0" applyNumberFormat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2" fillId="2" borderId="2" xfId="1" applyFont="1" applyFill="1" applyBorder="1" applyAlignment="1">
      <alignment horizontal="center" vertical="center" wrapText="1"/>
    </xf>
    <xf numFmtId="165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1257299</xdr:colOff>
      <xdr:row>1</xdr:row>
      <xdr:rowOff>95249</xdr:rowOff>
    </xdr:from>
    <xdr:to>
      <xdr:col>13</xdr:col>
      <xdr:colOff>1190624</xdr:colOff>
      <xdr:row>4</xdr:row>
      <xdr:rowOff>66674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9754849" y="457199"/>
          <a:ext cx="12096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12</xdr:col>
      <xdr:colOff>1152525</xdr:colOff>
      <xdr:row>0</xdr:row>
      <xdr:rowOff>276225</xdr:rowOff>
    </xdr:from>
    <xdr:to>
      <xdr:col>13</xdr:col>
      <xdr:colOff>1266824</xdr:colOff>
      <xdr:row>4</xdr:row>
      <xdr:rowOff>95250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50075" y="276225"/>
          <a:ext cx="1390649" cy="847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U104"/>
  <sheetViews>
    <sheetView tabSelected="1" zoomScaleNormal="100" workbookViewId="0">
      <selection activeCell="A3" sqref="A3:P3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9" width="17.42578125" customWidth="1"/>
    <col min="10" max="10" width="16.42578125" customWidth="1"/>
    <col min="11" max="11" width="15.42578125" customWidth="1"/>
    <col min="12" max="12" width="18.42578125" customWidth="1"/>
    <col min="13" max="13" width="19.140625" customWidth="1"/>
    <col min="14" max="16" width="19.7109375" customWidth="1"/>
    <col min="18" max="18" width="13.5703125" customWidth="1"/>
    <col min="19" max="19" width="17" customWidth="1"/>
    <col min="20" max="20" width="14.85546875" customWidth="1"/>
    <col min="21" max="21" width="14" customWidth="1"/>
  </cols>
  <sheetData>
    <row r="1" spans="1:21" ht="28.5" x14ac:dyDescent="0.25">
      <c r="A1" s="45"/>
      <c r="B1" s="46"/>
      <c r="C1" s="42"/>
    </row>
    <row r="2" spans="1:21" ht="2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21" ht="15.75" x14ac:dyDescent="0.25">
      <c r="A3" s="49" t="s">
        <v>108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21" ht="15.75" x14ac:dyDescent="0.25">
      <c r="A4" s="51" t="s">
        <v>89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21" ht="15.75" x14ac:dyDescent="0.25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R5" s="42"/>
    </row>
    <row r="6" spans="1:21" x14ac:dyDescent="0.25">
      <c r="A6" s="60" t="s">
        <v>2</v>
      </c>
      <c r="B6" s="55" t="s">
        <v>3</v>
      </c>
      <c r="C6" s="55" t="s">
        <v>90</v>
      </c>
      <c r="D6" s="57" t="s">
        <v>91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  <c r="R6" s="42"/>
    </row>
    <row r="7" spans="1:21" x14ac:dyDescent="0.25">
      <c r="A7" s="60"/>
      <c r="B7" s="56"/>
      <c r="C7" s="56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  <c r="R7" s="42"/>
    </row>
    <row r="8" spans="1:21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42"/>
      <c r="S8" s="42"/>
      <c r="U8" s="42"/>
    </row>
    <row r="9" spans="1:21" x14ac:dyDescent="0.25">
      <c r="A9" s="3" t="s">
        <v>5</v>
      </c>
      <c r="B9" s="7">
        <f>+B10+B11+B12+B13+B14</f>
        <v>465265400</v>
      </c>
      <c r="C9" s="20">
        <f>+C10+C11+C12+C13+C14</f>
        <v>505140202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 t="shared" ref="G9:L9" si="0">+G10+G11+G12+G13+G14</f>
        <v>31903181.59</v>
      </c>
      <c r="H9" s="21">
        <f t="shared" si="0"/>
        <v>54058219.609999999</v>
      </c>
      <c r="I9" s="21">
        <f t="shared" si="0"/>
        <v>31633222.359999999</v>
      </c>
      <c r="J9" s="21">
        <f t="shared" si="0"/>
        <v>33753996.100000001</v>
      </c>
      <c r="K9" s="21">
        <f t="shared" si="0"/>
        <v>32314784.509999998</v>
      </c>
      <c r="L9" s="21">
        <f t="shared" si="0"/>
        <v>43120460.529999994</v>
      </c>
      <c r="M9" s="21">
        <f>+M10+M11+M12+M13+M14</f>
        <v>31936931.5</v>
      </c>
      <c r="N9" s="21">
        <f>+N10+N11+N12+N13+N14</f>
        <v>84208934.430000007</v>
      </c>
      <c r="O9" s="21">
        <f>+O10+O11+O12+O13+O14</f>
        <v>57619966.520000003</v>
      </c>
      <c r="P9" s="20">
        <f>+D9+E9+F9+G9+H9+J9+I9+K9+L9+M9+N9+O9</f>
        <v>498596219.84999996</v>
      </c>
      <c r="R9" s="42"/>
      <c r="S9" s="42"/>
      <c r="T9" s="42"/>
      <c r="U9" s="42"/>
    </row>
    <row r="10" spans="1:21" x14ac:dyDescent="0.25">
      <c r="A10" s="4" t="s">
        <v>6</v>
      </c>
      <c r="B10" s="5">
        <v>344910000</v>
      </c>
      <c r="C10" s="5">
        <v>354276459.93000001</v>
      </c>
      <c r="D10" s="22">
        <v>27158726.059999999</v>
      </c>
      <c r="E10" s="22">
        <v>27362101.370000001</v>
      </c>
      <c r="F10" s="22">
        <v>27773773.039999999</v>
      </c>
      <c r="G10" s="29">
        <v>26727717.59</v>
      </c>
      <c r="H10" s="22">
        <v>27251230.48</v>
      </c>
      <c r="I10" s="29">
        <v>26468587.25</v>
      </c>
      <c r="J10" s="22">
        <v>28558772.09</v>
      </c>
      <c r="K10" s="29">
        <v>26795518.84</v>
      </c>
      <c r="L10" s="22">
        <v>27303039.379999999</v>
      </c>
      <c r="M10" s="29">
        <v>26645867.690000001</v>
      </c>
      <c r="N10" s="22">
        <v>55824827.420000002</v>
      </c>
      <c r="O10" s="29">
        <v>26403328.18</v>
      </c>
      <c r="P10" s="20">
        <f>+D10+E10+F10+G10+H10+J10+I10+K10+L10+M10+N10+O10</f>
        <v>354273489.39000005</v>
      </c>
      <c r="R10" s="42"/>
      <c r="S10" s="42"/>
      <c r="T10" s="42"/>
      <c r="U10" s="42"/>
    </row>
    <row r="11" spans="1:21" x14ac:dyDescent="0.25">
      <c r="A11" s="4" t="s">
        <v>7</v>
      </c>
      <c r="B11" s="5">
        <v>50615400</v>
      </c>
      <c r="C11" s="5">
        <v>91395325.969999999</v>
      </c>
      <c r="D11" s="22">
        <v>1262000</v>
      </c>
      <c r="E11" s="22">
        <v>1262000</v>
      </c>
      <c r="F11" s="22">
        <v>1274145.6200000001</v>
      </c>
      <c r="G11" s="29">
        <v>1202000</v>
      </c>
      <c r="H11" s="22">
        <v>22523995.07</v>
      </c>
      <c r="I11" s="29">
        <v>1259507.71</v>
      </c>
      <c r="J11" s="35">
        <v>1230102.22</v>
      </c>
      <c r="K11" s="29">
        <v>1188075.2</v>
      </c>
      <c r="L11" s="35">
        <v>1212000</v>
      </c>
      <c r="M11" s="29">
        <v>1222000</v>
      </c>
      <c r="N11" s="35">
        <v>24440976.280000001</v>
      </c>
      <c r="O11" s="29">
        <v>26791528.300000001</v>
      </c>
      <c r="P11" s="20">
        <f t="shared" ref="P11:P30" si="1">+D11+E11+F11+G11+H11+J11+I11+K11+L11+M11+N11+O11</f>
        <v>84868330.400000006</v>
      </c>
      <c r="R11" s="42"/>
      <c r="S11" s="42"/>
      <c r="T11" s="42"/>
      <c r="U11" s="42"/>
    </row>
    <row r="12" spans="1:21" x14ac:dyDescent="0.25">
      <c r="A12" s="4" t="s">
        <v>8</v>
      </c>
      <c r="B12" s="5">
        <v>2160000</v>
      </c>
      <c r="C12" s="5">
        <v>1435446</v>
      </c>
      <c r="D12" s="22">
        <v>0</v>
      </c>
      <c r="E12" s="22">
        <v>0</v>
      </c>
      <c r="F12" s="22">
        <v>0</v>
      </c>
      <c r="G12" s="29">
        <v>0</v>
      </c>
      <c r="H12" s="22">
        <v>358602</v>
      </c>
      <c r="I12" s="22">
        <v>0</v>
      </c>
      <c r="J12" s="23">
        <v>0</v>
      </c>
      <c r="K12" s="23">
        <v>358425</v>
      </c>
      <c r="L12" s="23">
        <v>119239</v>
      </c>
      <c r="M12" s="23">
        <v>119180</v>
      </c>
      <c r="N12" s="23">
        <v>0</v>
      </c>
      <c r="O12" s="23">
        <v>477428</v>
      </c>
      <c r="P12" s="20">
        <f t="shared" si="1"/>
        <v>1432874</v>
      </c>
      <c r="R12" s="42"/>
      <c r="S12" s="42"/>
      <c r="T12" s="42"/>
      <c r="U12" s="42"/>
    </row>
    <row r="13" spans="1:21" x14ac:dyDescent="0.25">
      <c r="A13" s="6" t="s">
        <v>9</v>
      </c>
      <c r="B13" s="5">
        <v>18500000</v>
      </c>
      <c r="C13" s="5">
        <v>10517706.1</v>
      </c>
      <c r="D13" s="22">
        <v>0</v>
      </c>
      <c r="E13" s="22">
        <v>0</v>
      </c>
      <c r="F13" s="22">
        <v>0</v>
      </c>
      <c r="G13" s="29">
        <v>0</v>
      </c>
      <c r="H13" s="22">
        <v>0</v>
      </c>
      <c r="I13" s="22">
        <v>0</v>
      </c>
      <c r="J13" s="23">
        <v>0</v>
      </c>
      <c r="K13" s="23">
        <v>0</v>
      </c>
      <c r="L13" s="23">
        <v>10517706.1</v>
      </c>
      <c r="M13" s="23">
        <v>0</v>
      </c>
      <c r="N13" s="23">
        <v>0</v>
      </c>
      <c r="O13" s="23">
        <v>0</v>
      </c>
      <c r="P13" s="20">
        <f t="shared" si="1"/>
        <v>10517706.1</v>
      </c>
      <c r="R13" s="42"/>
      <c r="S13" s="42"/>
      <c r="T13" s="42"/>
      <c r="U13" s="42"/>
    </row>
    <row r="14" spans="1:21" x14ac:dyDescent="0.25">
      <c r="A14" s="4" t="s">
        <v>10</v>
      </c>
      <c r="B14" s="5">
        <v>49080000</v>
      </c>
      <c r="C14" s="5">
        <v>47515264</v>
      </c>
      <c r="D14" s="22">
        <v>3996682.38</v>
      </c>
      <c r="E14" s="22">
        <v>3982173.63</v>
      </c>
      <c r="F14" s="22">
        <v>3974920.6</v>
      </c>
      <c r="G14" s="29">
        <v>3973464</v>
      </c>
      <c r="H14" s="22">
        <v>3924392.06</v>
      </c>
      <c r="I14" s="22">
        <v>3905127.4</v>
      </c>
      <c r="J14" s="5">
        <v>3965121.79</v>
      </c>
      <c r="K14" s="5">
        <v>3972765.47</v>
      </c>
      <c r="L14" s="23">
        <v>3968476.05</v>
      </c>
      <c r="M14" s="23">
        <v>3949883.81</v>
      </c>
      <c r="N14" s="23">
        <v>3943130.73</v>
      </c>
      <c r="O14" s="23">
        <v>3947682.04</v>
      </c>
      <c r="P14" s="20">
        <f t="shared" si="1"/>
        <v>47503819.959999993</v>
      </c>
      <c r="R14" s="42"/>
      <c r="S14" s="42"/>
      <c r="T14" s="42"/>
      <c r="U14" s="42"/>
    </row>
    <row r="15" spans="1:21" x14ac:dyDescent="0.25">
      <c r="A15" s="3" t="s">
        <v>11</v>
      </c>
      <c r="B15" s="7">
        <f t="shared" ref="B15:I15" si="2">+B16+B17+B18+B19+B20+B21+B22+B23+B24</f>
        <v>91146273</v>
      </c>
      <c r="C15" s="7">
        <f>+C16+C17+C18+C19+C20+C21+C22+C23+C24</f>
        <v>136513658.56</v>
      </c>
      <c r="D15" s="21">
        <f t="shared" si="2"/>
        <v>8971054.8900000006</v>
      </c>
      <c r="E15" s="21">
        <f t="shared" si="2"/>
        <v>7288944.8099999996</v>
      </c>
      <c r="F15" s="21">
        <f t="shared" si="2"/>
        <v>13869558.599999998</v>
      </c>
      <c r="G15" s="30">
        <f t="shared" si="2"/>
        <v>13405444.699999999</v>
      </c>
      <c r="H15" s="30">
        <f t="shared" si="2"/>
        <v>7537299.1800000006</v>
      </c>
      <c r="I15" s="30">
        <f t="shared" si="2"/>
        <v>8390833.25</v>
      </c>
      <c r="J15" s="30">
        <f t="shared" ref="J15:O15" si="3">+J16+J17+J18+J19+J20+J21+J22+J23+J24</f>
        <v>5552765.25</v>
      </c>
      <c r="K15" s="30">
        <f t="shared" si="3"/>
        <v>14306656.43</v>
      </c>
      <c r="L15" s="30">
        <f t="shared" si="3"/>
        <v>8631102.5299999993</v>
      </c>
      <c r="M15" s="30">
        <f t="shared" si="3"/>
        <v>11227303.120000001</v>
      </c>
      <c r="N15" s="30">
        <f t="shared" si="3"/>
        <v>16442978.300000001</v>
      </c>
      <c r="O15" s="30">
        <f t="shared" si="3"/>
        <v>9494548.0299999993</v>
      </c>
      <c r="P15" s="20">
        <f>+D15+E15+F15+G15+H15+J15+I15+K15+L15+M15+N15+O15</f>
        <v>125118489.09</v>
      </c>
      <c r="R15" s="42"/>
      <c r="S15" s="42"/>
      <c r="T15" s="42"/>
      <c r="U15" s="42"/>
    </row>
    <row r="16" spans="1:21" x14ac:dyDescent="0.25">
      <c r="A16" s="4" t="s">
        <v>12</v>
      </c>
      <c r="B16" s="5">
        <v>12310872</v>
      </c>
      <c r="C16" s="5">
        <v>15256658.23</v>
      </c>
      <c r="D16" s="22">
        <v>572485.51</v>
      </c>
      <c r="E16" s="22">
        <v>704424.94</v>
      </c>
      <c r="F16" s="22">
        <v>1137218.6299999999</v>
      </c>
      <c r="G16" s="29">
        <v>1273402.82</v>
      </c>
      <c r="H16" s="22">
        <v>1254500.02</v>
      </c>
      <c r="I16" s="22">
        <v>1353024.04</v>
      </c>
      <c r="J16" s="5">
        <v>1972327.73</v>
      </c>
      <c r="K16" s="5">
        <v>2037638.63</v>
      </c>
      <c r="L16" s="23">
        <v>91591.34</v>
      </c>
      <c r="M16" s="23">
        <v>1319265.6100000001</v>
      </c>
      <c r="N16" s="23">
        <v>2092727.6</v>
      </c>
      <c r="O16" s="23">
        <v>1296688.51</v>
      </c>
      <c r="P16" s="20">
        <f t="shared" si="1"/>
        <v>15105295.379999999</v>
      </c>
      <c r="R16" s="42"/>
      <c r="S16" s="42"/>
      <c r="T16" s="42"/>
      <c r="U16" s="42"/>
    </row>
    <row r="17" spans="1:21" x14ac:dyDescent="0.25">
      <c r="A17" s="4" t="s">
        <v>13</v>
      </c>
      <c r="B17" s="5">
        <v>2345000</v>
      </c>
      <c r="C17" s="5">
        <v>3145724.8</v>
      </c>
      <c r="D17" s="24">
        <v>0</v>
      </c>
      <c r="E17" s="24">
        <v>0</v>
      </c>
      <c r="F17" s="24">
        <v>623362.32999999996</v>
      </c>
      <c r="G17" s="31">
        <v>0</v>
      </c>
      <c r="H17" s="24">
        <v>0</v>
      </c>
      <c r="I17" s="24">
        <v>0</v>
      </c>
      <c r="J17" s="24">
        <v>295445.09999999998</v>
      </c>
      <c r="K17" s="5">
        <v>0</v>
      </c>
      <c r="L17" s="23">
        <v>0</v>
      </c>
      <c r="M17" s="23">
        <v>0</v>
      </c>
      <c r="N17" s="23">
        <v>178368.8</v>
      </c>
      <c r="O17" s="23">
        <v>0</v>
      </c>
      <c r="P17" s="20">
        <f t="shared" si="1"/>
        <v>1097176.23</v>
      </c>
      <c r="R17" s="42"/>
      <c r="S17" s="42"/>
      <c r="T17" s="42"/>
      <c r="U17" s="42"/>
    </row>
    <row r="18" spans="1:21" x14ac:dyDescent="0.25">
      <c r="A18" s="4" t="s">
        <v>14</v>
      </c>
      <c r="B18" s="5">
        <v>1207000</v>
      </c>
      <c r="C18" s="5">
        <v>330615.8</v>
      </c>
      <c r="D18" s="24">
        <v>0</v>
      </c>
      <c r="E18" s="22">
        <v>0</v>
      </c>
      <c r="F18" s="22">
        <v>0</v>
      </c>
      <c r="G18" s="29">
        <v>26350</v>
      </c>
      <c r="H18" s="22">
        <v>7150</v>
      </c>
      <c r="I18" s="22">
        <v>10950</v>
      </c>
      <c r="J18" s="22">
        <v>6300</v>
      </c>
      <c r="K18" s="5">
        <v>0</v>
      </c>
      <c r="L18" s="23">
        <v>9300</v>
      </c>
      <c r="M18" s="23">
        <v>0</v>
      </c>
      <c r="N18" s="23">
        <v>172965.8</v>
      </c>
      <c r="O18" s="23">
        <v>0</v>
      </c>
      <c r="P18" s="20">
        <f t="shared" si="1"/>
        <v>233015.8</v>
      </c>
      <c r="R18" s="42"/>
      <c r="S18" s="42"/>
      <c r="T18" s="42"/>
      <c r="U18" s="42"/>
    </row>
    <row r="19" spans="1:21" x14ac:dyDescent="0.25">
      <c r="A19" s="4" t="s">
        <v>15</v>
      </c>
      <c r="B19" s="5">
        <v>2085000</v>
      </c>
      <c r="C19" s="5">
        <v>1356275.66</v>
      </c>
      <c r="D19" s="24">
        <v>287275.65999999997</v>
      </c>
      <c r="E19" s="22">
        <v>0</v>
      </c>
      <c r="F19" s="22">
        <v>0</v>
      </c>
      <c r="G19" s="29">
        <v>0</v>
      </c>
      <c r="H19" s="22">
        <v>0</v>
      </c>
      <c r="I19" s="22">
        <v>0</v>
      </c>
      <c r="J19" s="22">
        <v>0</v>
      </c>
      <c r="K19" s="5">
        <v>0</v>
      </c>
      <c r="L19" s="23">
        <v>0</v>
      </c>
      <c r="M19" s="23">
        <v>0</v>
      </c>
      <c r="N19" s="23">
        <v>0</v>
      </c>
      <c r="O19" s="23">
        <v>0</v>
      </c>
      <c r="P19" s="20">
        <f t="shared" si="1"/>
        <v>287275.65999999997</v>
      </c>
      <c r="R19" s="42"/>
      <c r="S19" s="42"/>
      <c r="T19" s="42"/>
      <c r="U19" s="42"/>
    </row>
    <row r="20" spans="1:21" x14ac:dyDescent="0.25">
      <c r="A20" s="4" t="s">
        <v>16</v>
      </c>
      <c r="B20" s="5">
        <v>11165000</v>
      </c>
      <c r="C20" s="5">
        <v>10454847</v>
      </c>
      <c r="D20" s="22">
        <v>88500</v>
      </c>
      <c r="E20" s="22">
        <v>121560.71</v>
      </c>
      <c r="F20" s="22">
        <v>672856.71</v>
      </c>
      <c r="G20" s="29">
        <v>210060.71</v>
      </c>
      <c r="H20" s="22">
        <v>191947.71</v>
      </c>
      <c r="I20" s="22">
        <v>121560.71</v>
      </c>
      <c r="J20" s="22">
        <v>121560.71</v>
      </c>
      <c r="K20" s="5">
        <v>88500</v>
      </c>
      <c r="L20" s="23">
        <v>474519.42</v>
      </c>
      <c r="M20" s="23">
        <v>33060.71</v>
      </c>
      <c r="N20" s="23">
        <v>5649524.6100000003</v>
      </c>
      <c r="O20" s="23">
        <v>1389550.16</v>
      </c>
      <c r="P20" s="20">
        <f t="shared" si="1"/>
        <v>9163202.1600000001</v>
      </c>
      <c r="R20" s="42"/>
      <c r="S20" s="42"/>
      <c r="T20" s="42"/>
      <c r="U20" s="42"/>
    </row>
    <row r="21" spans="1:21" x14ac:dyDescent="0.25">
      <c r="A21" s="4" t="s">
        <v>17</v>
      </c>
      <c r="B21" s="5">
        <v>40357000</v>
      </c>
      <c r="C21" s="5">
        <v>73168109</v>
      </c>
      <c r="D21" s="22">
        <v>5719443.1600000001</v>
      </c>
      <c r="E21" s="22">
        <v>3521032.15</v>
      </c>
      <c r="F21" s="22">
        <v>8452696.6899999995</v>
      </c>
      <c r="G21" s="29">
        <v>6939769.3200000003</v>
      </c>
      <c r="H21" s="22">
        <v>5469357.6699999999</v>
      </c>
      <c r="I21" s="22">
        <v>5493493.6500000004</v>
      </c>
      <c r="J21" s="22">
        <v>0</v>
      </c>
      <c r="K21" s="5">
        <v>10915190.82</v>
      </c>
      <c r="L21" s="23">
        <v>5429650.7599999998</v>
      </c>
      <c r="M21" s="23">
        <v>7511856.7400000002</v>
      </c>
      <c r="N21" s="23">
        <v>5614072.5499999998</v>
      </c>
      <c r="O21" s="23">
        <v>5561052.0999999996</v>
      </c>
      <c r="P21" s="20">
        <f t="shared" si="1"/>
        <v>70627615.609999999</v>
      </c>
      <c r="R21" s="42"/>
      <c r="S21" s="42"/>
      <c r="T21" s="42"/>
      <c r="U21" s="42"/>
    </row>
    <row r="22" spans="1:21" x14ac:dyDescent="0.25">
      <c r="A22" s="4" t="s">
        <v>18</v>
      </c>
      <c r="B22" s="5">
        <v>7419001</v>
      </c>
      <c r="C22" s="5">
        <v>14498206.98</v>
      </c>
      <c r="D22" s="22">
        <v>524510</v>
      </c>
      <c r="E22" s="22">
        <v>1136875.3999999999</v>
      </c>
      <c r="F22" s="22">
        <v>1423449.04</v>
      </c>
      <c r="G22" s="29">
        <v>4808866.6500000004</v>
      </c>
      <c r="H22" s="22">
        <v>141375.70000000001</v>
      </c>
      <c r="I22" s="22">
        <v>955659.65</v>
      </c>
      <c r="J22" s="22">
        <v>1661171.32</v>
      </c>
      <c r="K22" s="5">
        <v>47633.33</v>
      </c>
      <c r="L22" s="23">
        <v>488589.6</v>
      </c>
      <c r="M22" s="23">
        <v>230848.66</v>
      </c>
      <c r="N22" s="23">
        <v>724078.32</v>
      </c>
      <c r="O22" s="23">
        <v>924678.06</v>
      </c>
      <c r="P22" s="20">
        <f t="shared" si="1"/>
        <v>13067735.73</v>
      </c>
      <c r="R22" s="42"/>
      <c r="S22" s="42"/>
      <c r="T22" s="42"/>
      <c r="U22" s="42"/>
    </row>
    <row r="23" spans="1:21" x14ac:dyDescent="0.25">
      <c r="A23" s="4" t="s">
        <v>19</v>
      </c>
      <c r="B23" s="5">
        <v>8657400</v>
      </c>
      <c r="C23" s="5">
        <v>5907457.0300000003</v>
      </c>
      <c r="D23" s="22">
        <v>0</v>
      </c>
      <c r="E23" s="22">
        <v>429565</v>
      </c>
      <c r="F23" s="22">
        <v>159975.20000000001</v>
      </c>
      <c r="G23" s="29">
        <v>146995.20000000001</v>
      </c>
      <c r="H23" s="22">
        <v>472968.08</v>
      </c>
      <c r="I23" s="22">
        <v>456145.2</v>
      </c>
      <c r="J23" s="22">
        <v>766058.6</v>
      </c>
      <c r="K23" s="5">
        <v>219537.05</v>
      </c>
      <c r="L23" s="23">
        <v>95580</v>
      </c>
      <c r="M23" s="23">
        <v>1279662.3999999999</v>
      </c>
      <c r="N23" s="23">
        <v>232533.4</v>
      </c>
      <c r="O23" s="23">
        <v>322579.20000000001</v>
      </c>
      <c r="P23" s="20">
        <f t="shared" si="1"/>
        <v>4581599.33</v>
      </c>
      <c r="R23" s="42"/>
      <c r="S23" s="42"/>
      <c r="T23" s="42"/>
      <c r="U23" s="42"/>
    </row>
    <row r="24" spans="1:21" x14ac:dyDescent="0.25">
      <c r="A24" s="4" t="s">
        <v>20</v>
      </c>
      <c r="B24" s="5">
        <v>5600000</v>
      </c>
      <c r="C24" s="5">
        <v>12395764.060000001</v>
      </c>
      <c r="D24" s="22">
        <v>1778840.56</v>
      </c>
      <c r="E24" s="22">
        <v>1375486.61</v>
      </c>
      <c r="F24" s="22">
        <v>1400000</v>
      </c>
      <c r="G24" s="29">
        <v>0</v>
      </c>
      <c r="H24" s="22">
        <v>0</v>
      </c>
      <c r="I24" s="22">
        <v>0</v>
      </c>
      <c r="J24" s="22">
        <v>729901.79</v>
      </c>
      <c r="K24" s="5">
        <v>998156.6</v>
      </c>
      <c r="L24" s="23">
        <v>2041871.41</v>
      </c>
      <c r="M24" s="23">
        <v>852609</v>
      </c>
      <c r="N24" s="23">
        <v>1778707.22</v>
      </c>
      <c r="O24" s="23">
        <v>0</v>
      </c>
      <c r="P24" s="20">
        <f t="shared" si="1"/>
        <v>10955573.189999999</v>
      </c>
      <c r="R24" s="42"/>
      <c r="S24" s="42"/>
      <c r="T24" s="42"/>
      <c r="U24" s="42"/>
    </row>
    <row r="25" spans="1:21" x14ac:dyDescent="0.25">
      <c r="A25" s="3" t="s">
        <v>21</v>
      </c>
      <c r="B25" s="7">
        <f>+B26+B27+B28+B29+B30+B31+B32+B33+B34</f>
        <v>43661150</v>
      </c>
      <c r="C25" s="7">
        <f>+C26+C27+C28+C29+C30+C31+C32+C33+C34</f>
        <v>41901378.149999999</v>
      </c>
      <c r="D25" s="7">
        <f t="shared" ref="D25" si="4">+D26+D27+D28+D29+D30+D31+D32+D33+D34</f>
        <v>0</v>
      </c>
      <c r="E25" s="7">
        <f t="shared" ref="E25:K25" si="5">+E26+E27+E28+E29+E30+E31+E32+E33+E34</f>
        <v>4978235.26</v>
      </c>
      <c r="F25" s="7">
        <f t="shared" si="5"/>
        <v>913765.92999999993</v>
      </c>
      <c r="G25" s="32">
        <f t="shared" si="5"/>
        <v>3269100.6</v>
      </c>
      <c r="H25" s="32">
        <f t="shared" si="5"/>
        <v>5412789.3799999999</v>
      </c>
      <c r="I25" s="32">
        <f t="shared" si="5"/>
        <v>321099.81</v>
      </c>
      <c r="J25" s="32">
        <f t="shared" si="5"/>
        <v>8896103</v>
      </c>
      <c r="K25" s="32">
        <f t="shared" si="5"/>
        <v>785782.87</v>
      </c>
      <c r="L25" s="32">
        <f>+L26+L27+L28+L29+L30+L31+L32+L33+L34</f>
        <v>177604.2</v>
      </c>
      <c r="M25" s="32">
        <f>+M26+M27+M28+M29+M30+M31+M32+M33+M34</f>
        <v>1007958.3999999999</v>
      </c>
      <c r="N25" s="32">
        <f>+N26+N27+N28+N29+N30+N31+N32+N33+N34</f>
        <v>648668.19999999995</v>
      </c>
      <c r="O25" s="32">
        <f>+O26+O27+O28+O29+O30+O31+O32+O33+O34</f>
        <v>3958238.24</v>
      </c>
      <c r="P25" s="20">
        <f t="shared" si="1"/>
        <v>30369345.889999993</v>
      </c>
      <c r="R25" s="42"/>
      <c r="S25" s="42"/>
      <c r="T25" s="42"/>
      <c r="U25" s="42"/>
    </row>
    <row r="26" spans="1:21" x14ac:dyDescent="0.25">
      <c r="A26" s="4" t="s">
        <v>22</v>
      </c>
      <c r="B26" s="5">
        <v>4575000</v>
      </c>
      <c r="C26" s="5">
        <v>4374679.33</v>
      </c>
      <c r="D26" s="7">
        <v>0</v>
      </c>
      <c r="E26" s="22">
        <v>44040</v>
      </c>
      <c r="F26" s="22">
        <v>529687.34</v>
      </c>
      <c r="G26" s="29">
        <v>84810</v>
      </c>
      <c r="H26" s="22">
        <v>295072.57</v>
      </c>
      <c r="I26" s="25">
        <v>48420</v>
      </c>
      <c r="J26" s="22">
        <v>822104.62</v>
      </c>
      <c r="K26" s="5">
        <v>105733.2</v>
      </c>
      <c r="L26" s="23">
        <v>62120</v>
      </c>
      <c r="M26" s="23">
        <v>126694.6</v>
      </c>
      <c r="N26" s="23">
        <v>439398.2</v>
      </c>
      <c r="O26" s="23">
        <v>137901.6</v>
      </c>
      <c r="P26" s="20">
        <f t="shared" si="1"/>
        <v>2695982.13</v>
      </c>
      <c r="R26" s="42"/>
      <c r="S26" s="42"/>
      <c r="T26" s="42"/>
      <c r="U26" s="42"/>
    </row>
    <row r="27" spans="1:21" x14ac:dyDescent="0.25">
      <c r="A27" s="4" t="s">
        <v>23</v>
      </c>
      <c r="B27" s="5">
        <v>2120000</v>
      </c>
      <c r="C27" s="5">
        <v>777840</v>
      </c>
      <c r="D27" s="7">
        <v>0</v>
      </c>
      <c r="E27" s="22">
        <v>0</v>
      </c>
      <c r="F27" s="22">
        <v>0</v>
      </c>
      <c r="G27" s="29">
        <v>0</v>
      </c>
      <c r="H27" s="22">
        <v>0</v>
      </c>
      <c r="I27" s="22">
        <v>0</v>
      </c>
      <c r="J27" s="22">
        <v>0</v>
      </c>
      <c r="K27" s="5">
        <v>181165.4</v>
      </c>
      <c r="L27" s="23">
        <v>0</v>
      </c>
      <c r="M27" s="23">
        <v>0</v>
      </c>
      <c r="N27" s="23">
        <v>0</v>
      </c>
      <c r="O27" s="23">
        <v>281312</v>
      </c>
      <c r="P27" s="20">
        <f t="shared" si="1"/>
        <v>462477.4</v>
      </c>
      <c r="R27" s="42"/>
      <c r="S27" s="42"/>
      <c r="T27" s="42"/>
      <c r="U27" s="42"/>
    </row>
    <row r="28" spans="1:21" x14ac:dyDescent="0.25">
      <c r="A28" s="4" t="s">
        <v>24</v>
      </c>
      <c r="B28" s="5">
        <v>4160000</v>
      </c>
      <c r="C28" s="5">
        <v>3090189.06</v>
      </c>
      <c r="D28" s="7">
        <v>0</v>
      </c>
      <c r="E28" s="22">
        <v>116550</v>
      </c>
      <c r="F28" s="22">
        <v>60550</v>
      </c>
      <c r="G28" s="29">
        <v>224341.6</v>
      </c>
      <c r="H28" s="22">
        <v>685259.1</v>
      </c>
      <c r="I28" s="22">
        <v>75649.8</v>
      </c>
      <c r="J28" s="22">
        <v>0</v>
      </c>
      <c r="K28" s="5">
        <v>0</v>
      </c>
      <c r="L28" s="23">
        <v>0</v>
      </c>
      <c r="M28" s="23">
        <v>429815</v>
      </c>
      <c r="N28" s="23">
        <v>152810</v>
      </c>
      <c r="O28" s="23">
        <v>155878</v>
      </c>
      <c r="P28" s="20">
        <f t="shared" si="1"/>
        <v>1900853.5</v>
      </c>
      <c r="R28" s="42"/>
      <c r="S28" s="42"/>
      <c r="T28" s="42"/>
      <c r="U28" s="42"/>
    </row>
    <row r="29" spans="1:21" x14ac:dyDescent="0.25">
      <c r="A29" s="4" t="s">
        <v>25</v>
      </c>
      <c r="B29" s="5">
        <v>900000</v>
      </c>
      <c r="C29" s="5">
        <v>568644.46</v>
      </c>
      <c r="D29" s="7">
        <v>0</v>
      </c>
      <c r="E29" s="22">
        <v>0</v>
      </c>
      <c r="F29" s="22">
        <v>0</v>
      </c>
      <c r="G29" s="29">
        <v>0</v>
      </c>
      <c r="H29" s="22">
        <v>165715</v>
      </c>
      <c r="I29" s="22">
        <v>0</v>
      </c>
      <c r="J29" s="22">
        <v>0</v>
      </c>
      <c r="K29" s="5">
        <v>0</v>
      </c>
      <c r="L29" s="23">
        <v>100285</v>
      </c>
      <c r="M29" s="23">
        <v>0</v>
      </c>
      <c r="N29" s="23">
        <v>0</v>
      </c>
      <c r="O29" s="23">
        <v>0</v>
      </c>
      <c r="P29" s="20">
        <f t="shared" si="1"/>
        <v>266000</v>
      </c>
      <c r="R29" s="42"/>
      <c r="S29" s="42"/>
      <c r="T29" s="42"/>
      <c r="U29" s="42"/>
    </row>
    <row r="30" spans="1:21" x14ac:dyDescent="0.25">
      <c r="A30" s="4" t="s">
        <v>26</v>
      </c>
      <c r="B30" s="5">
        <v>2284700</v>
      </c>
      <c r="C30" s="5">
        <v>1400000</v>
      </c>
      <c r="D30" s="7">
        <v>0</v>
      </c>
      <c r="E30" s="22">
        <v>162146.03</v>
      </c>
      <c r="F30" s="22">
        <v>0</v>
      </c>
      <c r="G30" s="29">
        <v>0</v>
      </c>
      <c r="H30" s="22">
        <v>0</v>
      </c>
      <c r="I30" s="22">
        <v>0</v>
      </c>
      <c r="J30" s="5">
        <v>809880.86</v>
      </c>
      <c r="K30" s="5">
        <v>395154.27</v>
      </c>
      <c r="L30" s="23">
        <v>0</v>
      </c>
      <c r="M30" s="23">
        <v>0</v>
      </c>
      <c r="N30" s="23">
        <v>0</v>
      </c>
      <c r="O30" s="23">
        <v>0</v>
      </c>
      <c r="P30" s="20">
        <f t="shared" si="1"/>
        <v>1367181.1600000001</v>
      </c>
      <c r="R30" s="42"/>
      <c r="S30" s="42"/>
      <c r="T30" s="42"/>
      <c r="U30" s="42"/>
    </row>
    <row r="31" spans="1:21" x14ac:dyDescent="0.25">
      <c r="A31" s="4" t="s">
        <v>27</v>
      </c>
      <c r="B31" s="5">
        <v>1759950</v>
      </c>
      <c r="C31" s="5">
        <v>389334</v>
      </c>
      <c r="D31" s="7">
        <v>0</v>
      </c>
      <c r="E31" s="22">
        <v>0</v>
      </c>
      <c r="F31" s="22">
        <v>0</v>
      </c>
      <c r="G31" s="29">
        <v>87733</v>
      </c>
      <c r="H31" s="22">
        <v>0</v>
      </c>
      <c r="I31" s="22">
        <v>0</v>
      </c>
      <c r="J31" s="22">
        <v>0</v>
      </c>
      <c r="K31" s="5">
        <v>0</v>
      </c>
      <c r="L31" s="23">
        <v>0</v>
      </c>
      <c r="M31" s="23">
        <v>0</v>
      </c>
      <c r="N31" s="23">
        <v>0</v>
      </c>
      <c r="O31" s="23">
        <v>0</v>
      </c>
      <c r="P31" s="20">
        <f t="shared" ref="P31:P72" si="6">+D31+E31+F31+G31+H31+J31+I31+K31+L31+M31+N31+O31</f>
        <v>87733</v>
      </c>
      <c r="R31" s="42"/>
      <c r="S31" s="42"/>
    </row>
    <row r="32" spans="1:21" x14ac:dyDescent="0.25">
      <c r="A32" s="4" t="s">
        <v>28</v>
      </c>
      <c r="B32" s="5">
        <v>20069000</v>
      </c>
      <c r="C32" s="5">
        <v>22537714.199999999</v>
      </c>
      <c r="D32" s="7">
        <v>0</v>
      </c>
      <c r="E32" s="22">
        <v>4214760</v>
      </c>
      <c r="F32" s="22">
        <v>235778.72</v>
      </c>
      <c r="G32" s="29">
        <v>2689368</v>
      </c>
      <c r="H32" s="22">
        <v>2426268</v>
      </c>
      <c r="I32" s="22">
        <v>11080</v>
      </c>
      <c r="J32" s="5">
        <v>5027370</v>
      </c>
      <c r="K32" s="5">
        <v>103730</v>
      </c>
      <c r="L32" s="23">
        <v>12199.2</v>
      </c>
      <c r="M32" s="23">
        <v>442598.8</v>
      </c>
      <c r="N32" s="23">
        <v>13260</v>
      </c>
      <c r="O32" s="23">
        <v>3063006.74</v>
      </c>
      <c r="P32" s="20">
        <f t="shared" si="6"/>
        <v>18239419.460000001</v>
      </c>
      <c r="R32" s="42"/>
      <c r="S32" s="42"/>
      <c r="U32" s="42"/>
    </row>
    <row r="33" spans="1:21" x14ac:dyDescent="0.25">
      <c r="A33" s="4" t="s">
        <v>29</v>
      </c>
      <c r="B33" s="5">
        <v>0</v>
      </c>
      <c r="C33" s="5">
        <v>0</v>
      </c>
      <c r="D33" s="7">
        <v>0</v>
      </c>
      <c r="E33" s="22">
        <v>440739.23</v>
      </c>
      <c r="F33" s="22">
        <v>87749.87</v>
      </c>
      <c r="G33" s="29">
        <v>182848</v>
      </c>
      <c r="H33" s="22">
        <v>1840474.71</v>
      </c>
      <c r="I33" s="22">
        <v>185950.01</v>
      </c>
      <c r="J33" s="22">
        <v>2236747.52</v>
      </c>
      <c r="K33" s="5">
        <v>0</v>
      </c>
      <c r="L33" s="23">
        <v>3000</v>
      </c>
      <c r="M33" s="23">
        <v>8850</v>
      </c>
      <c r="N33" s="23">
        <v>43200</v>
      </c>
      <c r="O33" s="23">
        <v>320139.90000000002</v>
      </c>
      <c r="P33" s="20">
        <f t="shared" si="6"/>
        <v>5349699.24</v>
      </c>
      <c r="R33" s="42"/>
      <c r="S33" s="42"/>
      <c r="T33" s="42"/>
      <c r="U33" s="42"/>
    </row>
    <row r="34" spans="1:21" x14ac:dyDescent="0.25">
      <c r="A34" s="4" t="s">
        <v>30</v>
      </c>
      <c r="B34" s="5">
        <v>7792500</v>
      </c>
      <c r="C34" s="5">
        <v>8762977.0999999996</v>
      </c>
      <c r="D34" s="7">
        <v>0</v>
      </c>
      <c r="E34" s="22">
        <v>0</v>
      </c>
      <c r="F34" s="22">
        <v>0</v>
      </c>
      <c r="G34" s="29">
        <v>0</v>
      </c>
      <c r="H34" s="22">
        <v>0</v>
      </c>
      <c r="I34" s="22">
        <v>0</v>
      </c>
      <c r="J34" s="22">
        <v>0</v>
      </c>
      <c r="K34" s="5">
        <v>0</v>
      </c>
      <c r="L34" s="23">
        <v>0</v>
      </c>
      <c r="M34" s="23">
        <v>0</v>
      </c>
      <c r="N34" s="23">
        <v>0</v>
      </c>
      <c r="O34" s="23">
        <v>0</v>
      </c>
      <c r="P34" s="20">
        <f t="shared" si="6"/>
        <v>0</v>
      </c>
      <c r="R34" s="42"/>
      <c r="S34" s="42"/>
      <c r="T34" s="42"/>
      <c r="U34" s="42"/>
    </row>
    <row r="35" spans="1:21" x14ac:dyDescent="0.25">
      <c r="A35" s="3" t="s">
        <v>31</v>
      </c>
      <c r="B35" s="7">
        <f>+B36+B37+B38+B39+B40+B41+B42+B43</f>
        <v>4448000</v>
      </c>
      <c r="C35" s="7">
        <f>+C36+C37+C38+C39+C40+C41+C42+C43</f>
        <v>1486645.11</v>
      </c>
      <c r="D35" s="7">
        <f t="shared" ref="D35:J35" si="7">+D36+D37+D38+D39+D40+D41+D42</f>
        <v>0</v>
      </c>
      <c r="E35" s="7">
        <f t="shared" si="7"/>
        <v>0</v>
      </c>
      <c r="F35" s="7">
        <f t="shared" si="7"/>
        <v>0</v>
      </c>
      <c r="G35" s="7">
        <f t="shared" si="7"/>
        <v>0</v>
      </c>
      <c r="H35" s="7">
        <f t="shared" si="7"/>
        <v>1277185.1100000001</v>
      </c>
      <c r="I35" s="7">
        <f t="shared" si="7"/>
        <v>109460</v>
      </c>
      <c r="J35" s="7">
        <f t="shared" si="7"/>
        <v>0</v>
      </c>
      <c r="K35" s="5">
        <v>0</v>
      </c>
      <c r="L35" s="23">
        <v>0</v>
      </c>
      <c r="M35" s="23">
        <v>0</v>
      </c>
      <c r="N35" s="23">
        <v>0</v>
      </c>
      <c r="O35" s="23">
        <v>0</v>
      </c>
      <c r="P35" s="20">
        <f t="shared" si="6"/>
        <v>1386645.11</v>
      </c>
      <c r="R35" s="42"/>
      <c r="S35" s="42"/>
      <c r="T35" s="42"/>
      <c r="U35" s="42"/>
    </row>
    <row r="36" spans="1:21" x14ac:dyDescent="0.25">
      <c r="A36" s="4" t="s">
        <v>32</v>
      </c>
      <c r="B36" s="5">
        <v>2400000</v>
      </c>
      <c r="C36" s="5">
        <v>100000</v>
      </c>
      <c r="D36" s="7">
        <v>0</v>
      </c>
      <c r="E36" s="22">
        <v>0</v>
      </c>
      <c r="F36" s="22">
        <v>0</v>
      </c>
      <c r="G36" s="29">
        <v>0</v>
      </c>
      <c r="H36" s="22">
        <v>0</v>
      </c>
      <c r="I36" s="22">
        <v>0</v>
      </c>
      <c r="J36" s="22">
        <v>0</v>
      </c>
      <c r="K36" s="5">
        <v>0</v>
      </c>
      <c r="L36" s="23">
        <v>0</v>
      </c>
      <c r="M36" s="23">
        <v>0</v>
      </c>
      <c r="N36" s="23">
        <v>0</v>
      </c>
      <c r="O36" s="23">
        <v>0</v>
      </c>
      <c r="P36" s="20">
        <f t="shared" si="6"/>
        <v>0</v>
      </c>
      <c r="R36" s="42"/>
      <c r="S36" s="42"/>
      <c r="T36" s="42"/>
      <c r="U36" s="42"/>
    </row>
    <row r="37" spans="1:21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29">
        <v>0</v>
      </c>
      <c r="H37" s="22">
        <v>0</v>
      </c>
      <c r="I37" s="22">
        <v>0</v>
      </c>
      <c r="J37" s="22">
        <v>0</v>
      </c>
      <c r="K37" s="5">
        <v>0</v>
      </c>
      <c r="L37" s="23">
        <v>0</v>
      </c>
      <c r="M37" s="23">
        <v>0</v>
      </c>
      <c r="N37" s="23">
        <v>0</v>
      </c>
      <c r="O37" s="23">
        <v>0</v>
      </c>
      <c r="P37" s="20">
        <f t="shared" si="6"/>
        <v>0</v>
      </c>
      <c r="R37" s="42"/>
      <c r="S37" s="42"/>
      <c r="U37" s="42"/>
    </row>
    <row r="38" spans="1:21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29">
        <v>0</v>
      </c>
      <c r="H38" s="22">
        <v>0</v>
      </c>
      <c r="I38" s="22">
        <v>0</v>
      </c>
      <c r="J38" s="22">
        <v>0</v>
      </c>
      <c r="K38" s="5">
        <v>0</v>
      </c>
      <c r="L38" s="23">
        <v>0</v>
      </c>
      <c r="M38" s="23">
        <v>0</v>
      </c>
      <c r="N38" s="23">
        <v>0</v>
      </c>
      <c r="O38" s="23">
        <v>0</v>
      </c>
      <c r="P38" s="20">
        <f t="shared" si="6"/>
        <v>0</v>
      </c>
      <c r="R38" s="42"/>
      <c r="S38" s="42"/>
      <c r="T38" s="42"/>
      <c r="U38" s="42"/>
    </row>
    <row r="39" spans="1:21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29">
        <v>0</v>
      </c>
      <c r="H39" s="22">
        <v>0</v>
      </c>
      <c r="I39" s="22">
        <v>0</v>
      </c>
      <c r="J39" s="22">
        <v>0</v>
      </c>
      <c r="K39" s="5">
        <v>0</v>
      </c>
      <c r="L39" s="23">
        <v>0</v>
      </c>
      <c r="M39" s="23">
        <v>0</v>
      </c>
      <c r="N39" s="23">
        <v>0</v>
      </c>
      <c r="O39" s="23">
        <v>0</v>
      </c>
      <c r="P39" s="20">
        <f t="shared" si="6"/>
        <v>0</v>
      </c>
      <c r="R39" s="42"/>
      <c r="S39" s="42"/>
      <c r="T39" s="42"/>
    </row>
    <row r="40" spans="1:21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29">
        <v>0</v>
      </c>
      <c r="H40" s="22">
        <v>0</v>
      </c>
      <c r="I40" s="22">
        <v>0</v>
      </c>
      <c r="J40" s="22">
        <v>0</v>
      </c>
      <c r="K40" s="5">
        <v>0</v>
      </c>
      <c r="L40" s="23">
        <v>0</v>
      </c>
      <c r="M40" s="23">
        <v>0</v>
      </c>
      <c r="N40" s="23">
        <v>0</v>
      </c>
      <c r="O40" s="23">
        <v>0</v>
      </c>
      <c r="P40" s="20">
        <f t="shared" si="6"/>
        <v>0</v>
      </c>
      <c r="R40" s="42"/>
      <c r="S40" s="42"/>
      <c r="U40" s="42"/>
    </row>
    <row r="41" spans="1:21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29">
        <v>0</v>
      </c>
      <c r="H41" s="22">
        <v>0</v>
      </c>
      <c r="I41" s="22">
        <v>0</v>
      </c>
      <c r="J41" s="22">
        <v>0</v>
      </c>
      <c r="K41" s="5">
        <v>0</v>
      </c>
      <c r="L41" s="23">
        <v>0</v>
      </c>
      <c r="M41" s="23">
        <v>0</v>
      </c>
      <c r="N41" s="23">
        <v>0</v>
      </c>
      <c r="O41" s="23">
        <v>0</v>
      </c>
      <c r="P41" s="20">
        <f t="shared" si="6"/>
        <v>0</v>
      </c>
      <c r="S41" s="42"/>
      <c r="U41" s="42"/>
    </row>
    <row r="42" spans="1:21" x14ac:dyDescent="0.25">
      <c r="A42" s="4" t="s">
        <v>38</v>
      </c>
      <c r="B42" s="5">
        <v>1900000</v>
      </c>
      <c r="C42" s="5">
        <v>1386645.11</v>
      </c>
      <c r="D42" s="7">
        <v>0</v>
      </c>
      <c r="E42" s="22">
        <v>0</v>
      </c>
      <c r="F42" s="22">
        <v>0</v>
      </c>
      <c r="G42" s="29">
        <v>0</v>
      </c>
      <c r="H42" s="22">
        <v>1277185.1100000001</v>
      </c>
      <c r="I42" s="22">
        <v>109460</v>
      </c>
      <c r="J42" s="22">
        <v>0</v>
      </c>
      <c r="K42" s="5">
        <v>0</v>
      </c>
      <c r="L42" s="23">
        <v>0</v>
      </c>
      <c r="M42" s="23">
        <v>0</v>
      </c>
      <c r="N42" s="23">
        <v>0</v>
      </c>
      <c r="O42" s="23">
        <v>0</v>
      </c>
      <c r="P42" s="20">
        <f t="shared" si="6"/>
        <v>1386645.11</v>
      </c>
      <c r="S42" s="42"/>
    </row>
    <row r="43" spans="1:21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0">
        <v>0</v>
      </c>
      <c r="H43" s="21">
        <v>0</v>
      </c>
      <c r="I43" s="21">
        <v>0</v>
      </c>
      <c r="J43" s="21">
        <v>0</v>
      </c>
      <c r="K43" s="5">
        <v>0</v>
      </c>
      <c r="L43" s="23">
        <v>0</v>
      </c>
      <c r="M43" s="23">
        <v>0</v>
      </c>
      <c r="N43" s="23">
        <v>0</v>
      </c>
      <c r="O43" s="23">
        <v>0</v>
      </c>
      <c r="P43" s="20">
        <f t="shared" si="6"/>
        <v>0</v>
      </c>
      <c r="S43" s="42"/>
    </row>
    <row r="44" spans="1:21" x14ac:dyDescent="0.25">
      <c r="A44" s="3" t="s">
        <v>40</v>
      </c>
      <c r="B44" s="7">
        <f>+B45+B46+B47+B48+B49+B50</f>
        <v>0</v>
      </c>
      <c r="C44" s="5">
        <v>0</v>
      </c>
      <c r="D44" s="7">
        <v>0</v>
      </c>
      <c r="E44" s="22">
        <v>0</v>
      </c>
      <c r="F44" s="22">
        <v>0</v>
      </c>
      <c r="G44" s="29">
        <v>0</v>
      </c>
      <c r="H44" s="22">
        <v>0</v>
      </c>
      <c r="I44" s="22">
        <v>0</v>
      </c>
      <c r="J44" s="22">
        <v>0</v>
      </c>
      <c r="K44" s="5">
        <v>0</v>
      </c>
      <c r="L44" s="23">
        <v>0</v>
      </c>
      <c r="M44" s="23">
        <v>0</v>
      </c>
      <c r="N44" s="23">
        <v>0</v>
      </c>
      <c r="O44" s="23">
        <v>0</v>
      </c>
      <c r="P44" s="20">
        <f t="shared" si="6"/>
        <v>0</v>
      </c>
      <c r="S44" s="42"/>
      <c r="T44" s="42"/>
    </row>
    <row r="45" spans="1:21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29">
        <v>0</v>
      </c>
      <c r="H45" s="22">
        <v>0</v>
      </c>
      <c r="I45" s="22">
        <v>0</v>
      </c>
      <c r="J45" s="22">
        <v>0</v>
      </c>
      <c r="K45" s="5">
        <v>0</v>
      </c>
      <c r="L45" s="23">
        <v>0</v>
      </c>
      <c r="M45" s="23">
        <v>0</v>
      </c>
      <c r="N45" s="23">
        <v>0</v>
      </c>
      <c r="O45" s="23">
        <v>0</v>
      </c>
      <c r="P45" s="20">
        <f t="shared" si="6"/>
        <v>0</v>
      </c>
      <c r="R45" s="42"/>
      <c r="S45" s="42"/>
    </row>
    <row r="46" spans="1:21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29">
        <v>0</v>
      </c>
      <c r="H46" s="22">
        <v>0</v>
      </c>
      <c r="I46" s="22">
        <v>0</v>
      </c>
      <c r="J46" s="22">
        <v>0</v>
      </c>
      <c r="K46" s="5">
        <v>0</v>
      </c>
      <c r="L46" s="23">
        <v>0</v>
      </c>
      <c r="M46" s="23">
        <v>0</v>
      </c>
      <c r="N46" s="23">
        <v>0</v>
      </c>
      <c r="O46" s="23">
        <v>0</v>
      </c>
      <c r="P46" s="20">
        <f t="shared" si="6"/>
        <v>0</v>
      </c>
      <c r="S46" s="42"/>
    </row>
    <row r="47" spans="1:21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29">
        <v>0</v>
      </c>
      <c r="H47" s="22">
        <v>0</v>
      </c>
      <c r="I47" s="22">
        <v>0</v>
      </c>
      <c r="J47" s="22">
        <v>0</v>
      </c>
      <c r="K47" s="5">
        <v>0</v>
      </c>
      <c r="L47" s="23">
        <v>0</v>
      </c>
      <c r="M47" s="23">
        <v>0</v>
      </c>
      <c r="N47" s="23">
        <v>0</v>
      </c>
      <c r="O47" s="23">
        <v>0</v>
      </c>
      <c r="P47" s="20">
        <f t="shared" si="6"/>
        <v>0</v>
      </c>
      <c r="R47" s="42"/>
      <c r="S47" s="42"/>
    </row>
    <row r="48" spans="1:21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29">
        <v>0</v>
      </c>
      <c r="H48" s="22">
        <v>0</v>
      </c>
      <c r="I48" s="22">
        <v>0</v>
      </c>
      <c r="J48" s="22">
        <v>0</v>
      </c>
      <c r="K48" s="5">
        <v>0</v>
      </c>
      <c r="L48" s="23">
        <v>0</v>
      </c>
      <c r="M48" s="23">
        <v>0</v>
      </c>
      <c r="N48" s="23">
        <v>0</v>
      </c>
      <c r="O48" s="23">
        <v>0</v>
      </c>
      <c r="P48" s="20">
        <f t="shared" si="6"/>
        <v>0</v>
      </c>
      <c r="R48" s="42"/>
      <c r="S48" s="42"/>
    </row>
    <row r="49" spans="1:19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29">
        <v>0</v>
      </c>
      <c r="H49" s="22">
        <v>0</v>
      </c>
      <c r="I49" s="22">
        <v>0</v>
      </c>
      <c r="J49" s="22">
        <v>0</v>
      </c>
      <c r="K49" s="5">
        <v>0</v>
      </c>
      <c r="L49" s="23">
        <v>0</v>
      </c>
      <c r="M49" s="23">
        <v>0</v>
      </c>
      <c r="N49" s="23">
        <v>0</v>
      </c>
      <c r="O49" s="23">
        <v>0</v>
      </c>
      <c r="P49" s="20">
        <f t="shared" si="6"/>
        <v>0</v>
      </c>
      <c r="S49" s="42"/>
    </row>
    <row r="50" spans="1:19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29">
        <v>0</v>
      </c>
      <c r="H50" s="22">
        <v>0</v>
      </c>
      <c r="I50" s="22">
        <v>0</v>
      </c>
      <c r="J50" s="22">
        <v>0</v>
      </c>
      <c r="K50" s="5">
        <v>0</v>
      </c>
      <c r="L50" s="23">
        <v>0</v>
      </c>
      <c r="M50" s="23">
        <v>0</v>
      </c>
      <c r="N50" s="23">
        <v>0</v>
      </c>
      <c r="O50" s="23">
        <v>0</v>
      </c>
      <c r="P50" s="20">
        <f t="shared" si="6"/>
        <v>0</v>
      </c>
      <c r="S50" s="42"/>
    </row>
    <row r="51" spans="1:19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9859602.1799999997</v>
      </c>
      <c r="D51" s="7">
        <f t="shared" ref="D51:J51" si="8">+D52+D53+D54+D55+D56+D57+D58+D59+D60</f>
        <v>0</v>
      </c>
      <c r="E51" s="7">
        <f t="shared" si="8"/>
        <v>0</v>
      </c>
      <c r="F51" s="7">
        <f t="shared" si="8"/>
        <v>0</v>
      </c>
      <c r="G51" s="7">
        <f t="shared" si="8"/>
        <v>165790</v>
      </c>
      <c r="H51" s="32">
        <f t="shared" si="8"/>
        <v>2651388.3499999996</v>
      </c>
      <c r="I51" s="32">
        <f t="shared" si="8"/>
        <v>1299148.3899999999</v>
      </c>
      <c r="J51" s="32">
        <f t="shared" si="8"/>
        <v>357700.04</v>
      </c>
      <c r="K51" s="5">
        <v>0</v>
      </c>
      <c r="L51" s="32">
        <f>+L52+L53+L54+L55+L56+L57+L58+L59+L60</f>
        <v>1324071.51</v>
      </c>
      <c r="M51" s="23">
        <v>0</v>
      </c>
      <c r="N51" s="23">
        <v>0</v>
      </c>
      <c r="O51" s="32">
        <f>+O52+O53+O54+O55+O56+O57+O58+O59+O60</f>
        <v>546084.35000000009</v>
      </c>
      <c r="P51" s="20">
        <f t="shared" si="6"/>
        <v>6344182.6399999987</v>
      </c>
      <c r="R51" s="42"/>
      <c r="S51" s="42"/>
    </row>
    <row r="52" spans="1:19" x14ac:dyDescent="0.25">
      <c r="A52" s="4" t="s">
        <v>48</v>
      </c>
      <c r="B52" s="5">
        <v>4900000</v>
      </c>
      <c r="C52" s="5">
        <v>2482261.2799999998</v>
      </c>
      <c r="D52" s="7">
        <v>0</v>
      </c>
      <c r="E52" s="22">
        <v>0</v>
      </c>
      <c r="F52" s="22">
        <v>0</v>
      </c>
      <c r="G52" s="29">
        <v>0</v>
      </c>
      <c r="H52" s="29">
        <v>499203.74</v>
      </c>
      <c r="I52" s="22">
        <v>0</v>
      </c>
      <c r="J52" s="22">
        <v>0</v>
      </c>
      <c r="K52" s="5">
        <v>0</v>
      </c>
      <c r="L52" s="5">
        <v>199216.45</v>
      </c>
      <c r="M52" s="23">
        <v>0</v>
      </c>
      <c r="N52" s="23">
        <v>0</v>
      </c>
      <c r="O52" s="23">
        <v>159111.20000000001</v>
      </c>
      <c r="P52" s="20">
        <f t="shared" si="6"/>
        <v>857531.3899999999</v>
      </c>
      <c r="S52" s="42"/>
    </row>
    <row r="53" spans="1:19" x14ac:dyDescent="0.25">
      <c r="A53" s="4" t="s">
        <v>49</v>
      </c>
      <c r="B53" s="5">
        <v>1520000</v>
      </c>
      <c r="C53" s="5">
        <v>1850000</v>
      </c>
      <c r="D53" s="7">
        <v>0</v>
      </c>
      <c r="E53" s="22">
        <v>0</v>
      </c>
      <c r="F53" s="22">
        <v>0</v>
      </c>
      <c r="G53" s="29">
        <v>0</v>
      </c>
      <c r="H53" s="29">
        <v>0</v>
      </c>
      <c r="I53" s="22">
        <v>1299148.3899999999</v>
      </c>
      <c r="J53" s="22">
        <v>0</v>
      </c>
      <c r="K53" s="5">
        <v>0</v>
      </c>
      <c r="L53" s="5">
        <v>0</v>
      </c>
      <c r="M53" s="23">
        <v>0</v>
      </c>
      <c r="N53" s="23">
        <v>0</v>
      </c>
      <c r="O53" s="23">
        <v>0</v>
      </c>
      <c r="P53" s="20">
        <f t="shared" si="6"/>
        <v>1299148.3899999999</v>
      </c>
      <c r="S53" s="42"/>
    </row>
    <row r="54" spans="1:19" x14ac:dyDescent="0.25">
      <c r="A54" s="4" t="s">
        <v>50</v>
      </c>
      <c r="B54" s="5">
        <v>510000</v>
      </c>
      <c r="C54" s="5">
        <v>48050.01</v>
      </c>
      <c r="D54" s="7">
        <v>0</v>
      </c>
      <c r="E54" s="22">
        <v>0</v>
      </c>
      <c r="F54" s="22">
        <v>0</v>
      </c>
      <c r="G54" s="29">
        <v>0</v>
      </c>
      <c r="H54" s="29">
        <v>0</v>
      </c>
      <c r="I54" s="22">
        <v>0</v>
      </c>
      <c r="J54" s="22">
        <v>0</v>
      </c>
      <c r="K54" s="5">
        <v>0</v>
      </c>
      <c r="L54" s="5">
        <v>0</v>
      </c>
      <c r="M54" s="23">
        <v>0</v>
      </c>
      <c r="N54" s="23">
        <v>0</v>
      </c>
      <c r="O54" s="23">
        <v>48050.01</v>
      </c>
      <c r="P54" s="20">
        <f t="shared" si="6"/>
        <v>48050.01</v>
      </c>
      <c r="R54" s="42"/>
      <c r="S54" s="42"/>
    </row>
    <row r="55" spans="1:19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29">
        <v>0</v>
      </c>
      <c r="H55" s="29">
        <v>0</v>
      </c>
      <c r="I55" s="22">
        <v>0</v>
      </c>
      <c r="J55" s="22">
        <v>0</v>
      </c>
      <c r="K55" s="5">
        <v>0</v>
      </c>
      <c r="L55" s="5">
        <v>0</v>
      </c>
      <c r="M55" s="23">
        <v>0</v>
      </c>
      <c r="N55" s="23">
        <v>0</v>
      </c>
      <c r="O55" s="23">
        <v>0</v>
      </c>
      <c r="P55" s="20">
        <f t="shared" si="6"/>
        <v>0</v>
      </c>
      <c r="R55" s="42"/>
      <c r="S55" s="42"/>
    </row>
    <row r="56" spans="1:19" x14ac:dyDescent="0.25">
      <c r="A56" s="4" t="s">
        <v>52</v>
      </c>
      <c r="B56" s="5">
        <v>2426050</v>
      </c>
      <c r="C56" s="5">
        <v>1407885.06</v>
      </c>
      <c r="D56" s="7">
        <v>0</v>
      </c>
      <c r="E56" s="22">
        <v>0</v>
      </c>
      <c r="F56" s="22">
        <v>0</v>
      </c>
      <c r="G56" s="29">
        <v>165790</v>
      </c>
      <c r="H56" s="29">
        <v>0</v>
      </c>
      <c r="I56" s="22">
        <v>0</v>
      </c>
      <c r="J56" s="22">
        <v>0</v>
      </c>
      <c r="K56" s="5">
        <v>0</v>
      </c>
      <c r="L56" s="5">
        <v>1124855.06</v>
      </c>
      <c r="M56" s="23">
        <v>0</v>
      </c>
      <c r="N56" s="23">
        <v>0</v>
      </c>
      <c r="O56" s="23">
        <v>0</v>
      </c>
      <c r="P56" s="20">
        <f t="shared" si="6"/>
        <v>1290645.06</v>
      </c>
      <c r="R56" s="42"/>
      <c r="S56" s="42"/>
    </row>
    <row r="57" spans="1:19" x14ac:dyDescent="0.25">
      <c r="A57" s="4" t="s">
        <v>53</v>
      </c>
      <c r="B57" s="5">
        <v>600000</v>
      </c>
      <c r="C57" s="5">
        <v>4012877.83</v>
      </c>
      <c r="D57" s="7">
        <v>0</v>
      </c>
      <c r="E57" s="22">
        <v>0</v>
      </c>
      <c r="F57" s="22">
        <v>0</v>
      </c>
      <c r="G57" s="29">
        <v>0</v>
      </c>
      <c r="H57" s="29">
        <v>2152184.61</v>
      </c>
      <c r="I57" s="22">
        <v>0</v>
      </c>
      <c r="J57" s="5">
        <v>357700.04</v>
      </c>
      <c r="K57" s="5">
        <v>0</v>
      </c>
      <c r="L57" s="5">
        <v>0</v>
      </c>
      <c r="M57" s="23">
        <v>0</v>
      </c>
      <c r="N57" s="23">
        <v>0</v>
      </c>
      <c r="O57" s="23">
        <v>338923.14</v>
      </c>
      <c r="P57" s="20">
        <f t="shared" si="6"/>
        <v>2848807.79</v>
      </c>
      <c r="S57" s="42"/>
    </row>
    <row r="58" spans="1:19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29">
        <v>0</v>
      </c>
      <c r="H58" s="29">
        <v>0</v>
      </c>
      <c r="I58" s="22">
        <v>0</v>
      </c>
      <c r="J58" s="22">
        <v>0</v>
      </c>
      <c r="K58" s="5">
        <v>0</v>
      </c>
      <c r="L58" s="5">
        <v>0</v>
      </c>
      <c r="M58" s="23">
        <v>0</v>
      </c>
      <c r="N58" s="23">
        <v>0</v>
      </c>
      <c r="O58" s="23">
        <v>0</v>
      </c>
      <c r="P58" s="20">
        <f t="shared" si="6"/>
        <v>0</v>
      </c>
      <c r="S58" s="42"/>
    </row>
    <row r="59" spans="1:19" x14ac:dyDescent="0.25">
      <c r="A59" s="4" t="s">
        <v>55</v>
      </c>
      <c r="B59" s="5">
        <v>510000</v>
      </c>
      <c r="C59" s="5">
        <v>58528</v>
      </c>
      <c r="D59" s="7">
        <v>0</v>
      </c>
      <c r="E59" s="22">
        <v>0</v>
      </c>
      <c r="F59" s="22">
        <v>0</v>
      </c>
      <c r="G59" s="29">
        <v>0</v>
      </c>
      <c r="H59" s="29">
        <v>0</v>
      </c>
      <c r="I59" s="22">
        <v>0</v>
      </c>
      <c r="J59" s="22">
        <v>0</v>
      </c>
      <c r="K59" s="5">
        <v>0</v>
      </c>
      <c r="L59" s="5">
        <v>0</v>
      </c>
      <c r="M59" s="23">
        <v>0</v>
      </c>
      <c r="N59" s="23">
        <v>0</v>
      </c>
      <c r="O59" s="23">
        <v>0</v>
      </c>
      <c r="P59" s="20">
        <f t="shared" si="6"/>
        <v>0</v>
      </c>
      <c r="S59" s="42"/>
    </row>
    <row r="60" spans="1:19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29">
        <v>0</v>
      </c>
      <c r="H60" s="29">
        <v>0</v>
      </c>
      <c r="I60" s="22">
        <v>0</v>
      </c>
      <c r="J60" s="22">
        <v>0</v>
      </c>
      <c r="K60" s="5">
        <v>0</v>
      </c>
      <c r="L60" s="5">
        <v>0</v>
      </c>
      <c r="M60" s="23">
        <v>0</v>
      </c>
      <c r="N60" s="23">
        <v>0</v>
      </c>
      <c r="O60" s="23">
        <v>0</v>
      </c>
      <c r="P60" s="20">
        <f t="shared" si="6"/>
        <v>0</v>
      </c>
      <c r="S60" s="42"/>
    </row>
    <row r="61" spans="1:19" x14ac:dyDescent="0.25">
      <c r="A61" s="3" t="s">
        <v>57</v>
      </c>
      <c r="B61" s="7">
        <f>+B62+B63+B64+B65</f>
        <v>700000</v>
      </c>
      <c r="C61" s="7">
        <f t="shared" ref="C61:H61" si="9">+C62+C63+C64+C65</f>
        <v>0</v>
      </c>
      <c r="D61" s="7">
        <f t="shared" si="9"/>
        <v>0</v>
      </c>
      <c r="E61" s="7">
        <f t="shared" si="9"/>
        <v>0</v>
      </c>
      <c r="F61" s="7">
        <f t="shared" si="9"/>
        <v>0</v>
      </c>
      <c r="G61" s="7">
        <f t="shared" si="9"/>
        <v>0</v>
      </c>
      <c r="H61" s="32">
        <f t="shared" si="9"/>
        <v>0</v>
      </c>
      <c r="I61" s="26">
        <v>0</v>
      </c>
      <c r="J61" s="26">
        <v>0</v>
      </c>
      <c r="K61" s="5">
        <v>0</v>
      </c>
      <c r="L61" s="5">
        <v>0</v>
      </c>
      <c r="M61" s="23">
        <v>0</v>
      </c>
      <c r="N61" s="23">
        <v>0</v>
      </c>
      <c r="O61" s="23">
        <v>0</v>
      </c>
      <c r="P61" s="20">
        <f t="shared" si="6"/>
        <v>0</v>
      </c>
      <c r="R61" s="42"/>
      <c r="S61" s="42"/>
    </row>
    <row r="62" spans="1:19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29">
        <v>0</v>
      </c>
      <c r="H62" s="29">
        <v>0</v>
      </c>
      <c r="I62" s="22">
        <v>0</v>
      </c>
      <c r="J62" s="22">
        <v>0</v>
      </c>
      <c r="K62" s="5">
        <v>0</v>
      </c>
      <c r="L62" s="5">
        <v>0</v>
      </c>
      <c r="M62" s="23">
        <v>0</v>
      </c>
      <c r="N62" s="23">
        <v>0</v>
      </c>
      <c r="O62" s="23">
        <v>0</v>
      </c>
      <c r="P62" s="20">
        <f t="shared" si="6"/>
        <v>0</v>
      </c>
      <c r="S62" s="42"/>
    </row>
    <row r="63" spans="1:19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29">
        <v>0</v>
      </c>
      <c r="H63" s="29">
        <v>0</v>
      </c>
      <c r="I63" s="22">
        <v>0</v>
      </c>
      <c r="J63" s="22">
        <v>0</v>
      </c>
      <c r="K63" s="5">
        <v>0</v>
      </c>
      <c r="L63" s="5">
        <v>0</v>
      </c>
      <c r="M63" s="23">
        <v>0</v>
      </c>
      <c r="N63" s="23">
        <v>0</v>
      </c>
      <c r="O63" s="23">
        <v>0</v>
      </c>
      <c r="P63" s="20">
        <f t="shared" si="6"/>
        <v>0</v>
      </c>
      <c r="R63" s="42"/>
      <c r="S63" s="42"/>
    </row>
    <row r="64" spans="1:19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29">
        <v>0</v>
      </c>
      <c r="H64" s="29">
        <v>0</v>
      </c>
      <c r="I64" s="22">
        <v>0</v>
      </c>
      <c r="J64" s="22">
        <v>0</v>
      </c>
      <c r="K64" s="5">
        <v>0</v>
      </c>
      <c r="L64" s="5">
        <v>0</v>
      </c>
      <c r="M64" s="23">
        <v>0</v>
      </c>
      <c r="N64" s="23">
        <v>0</v>
      </c>
      <c r="O64" s="23">
        <v>0</v>
      </c>
      <c r="P64" s="20">
        <f t="shared" si="6"/>
        <v>0</v>
      </c>
      <c r="R64" s="42"/>
      <c r="S64" s="42"/>
    </row>
    <row r="65" spans="1:19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29">
        <v>0</v>
      </c>
      <c r="H65" s="29">
        <v>0</v>
      </c>
      <c r="I65" s="22">
        <v>0</v>
      </c>
      <c r="J65" s="22">
        <v>0</v>
      </c>
      <c r="K65" s="5">
        <v>0</v>
      </c>
      <c r="L65" s="5">
        <v>0</v>
      </c>
      <c r="M65" s="23">
        <v>0</v>
      </c>
      <c r="N65" s="23">
        <v>0</v>
      </c>
      <c r="O65" s="23">
        <v>0</v>
      </c>
      <c r="P65" s="20">
        <f t="shared" si="6"/>
        <v>0</v>
      </c>
      <c r="R65" s="42"/>
    </row>
    <row r="66" spans="1:19" x14ac:dyDescent="0.25">
      <c r="A66" s="3" t="s">
        <v>62</v>
      </c>
      <c r="B66" s="7">
        <v>0</v>
      </c>
      <c r="C66" s="5">
        <v>0</v>
      </c>
      <c r="D66" s="7">
        <v>0</v>
      </c>
      <c r="E66" s="26">
        <v>0</v>
      </c>
      <c r="F66" s="26">
        <v>0</v>
      </c>
      <c r="G66" s="26">
        <v>0</v>
      </c>
      <c r="H66" s="32">
        <v>0</v>
      </c>
      <c r="I66" s="26">
        <v>0</v>
      </c>
      <c r="J66" s="26">
        <v>0</v>
      </c>
      <c r="K66" s="5">
        <v>0</v>
      </c>
      <c r="L66" s="5">
        <v>0</v>
      </c>
      <c r="M66" s="23">
        <v>0</v>
      </c>
      <c r="N66" s="23">
        <v>0</v>
      </c>
      <c r="O66" s="23">
        <v>0</v>
      </c>
      <c r="P66" s="20">
        <f t="shared" si="6"/>
        <v>0</v>
      </c>
      <c r="R66" s="42"/>
      <c r="S66" s="42"/>
    </row>
    <row r="67" spans="1:19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29">
        <v>0</v>
      </c>
      <c r="H67" s="29">
        <v>0</v>
      </c>
      <c r="I67" s="22">
        <v>0</v>
      </c>
      <c r="J67" s="22">
        <v>0</v>
      </c>
      <c r="K67" s="5">
        <v>0</v>
      </c>
      <c r="L67" s="5">
        <v>0</v>
      </c>
      <c r="M67" s="23">
        <v>0</v>
      </c>
      <c r="N67" s="23">
        <v>0</v>
      </c>
      <c r="O67" s="23">
        <v>0</v>
      </c>
      <c r="P67" s="20">
        <f t="shared" si="6"/>
        <v>0</v>
      </c>
      <c r="S67" s="42"/>
    </row>
    <row r="68" spans="1:19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29">
        <v>0</v>
      </c>
      <c r="H68" s="29">
        <v>0</v>
      </c>
      <c r="I68" s="22">
        <v>0</v>
      </c>
      <c r="J68" s="22">
        <v>0</v>
      </c>
      <c r="K68" s="5">
        <v>0</v>
      </c>
      <c r="L68" s="5">
        <v>0</v>
      </c>
      <c r="M68" s="23">
        <v>0</v>
      </c>
      <c r="N68" s="23">
        <v>0</v>
      </c>
      <c r="O68" s="23">
        <v>0</v>
      </c>
      <c r="P68" s="20">
        <f t="shared" si="6"/>
        <v>0</v>
      </c>
      <c r="S68" s="42"/>
    </row>
    <row r="69" spans="1:19" x14ac:dyDescent="0.25">
      <c r="A69" s="3" t="s">
        <v>65</v>
      </c>
      <c r="B69" s="7">
        <v>0</v>
      </c>
      <c r="C69" s="7">
        <v>0</v>
      </c>
      <c r="D69" s="7">
        <v>0</v>
      </c>
      <c r="E69" s="26">
        <v>0</v>
      </c>
      <c r="F69" s="26">
        <v>0</v>
      </c>
      <c r="G69" s="26">
        <v>0</v>
      </c>
      <c r="H69" s="32">
        <v>0</v>
      </c>
      <c r="I69" s="26">
        <v>0</v>
      </c>
      <c r="J69" s="26">
        <v>0</v>
      </c>
      <c r="K69" s="5">
        <v>0</v>
      </c>
      <c r="L69" s="5">
        <v>0</v>
      </c>
      <c r="M69" s="23">
        <v>0</v>
      </c>
      <c r="N69" s="23">
        <v>0</v>
      </c>
      <c r="O69" s="23">
        <v>0</v>
      </c>
      <c r="P69" s="20">
        <f t="shared" si="6"/>
        <v>0</v>
      </c>
      <c r="R69" s="42"/>
      <c r="S69" s="42"/>
    </row>
    <row r="70" spans="1:19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29">
        <v>0</v>
      </c>
      <c r="H70" s="29">
        <v>0</v>
      </c>
      <c r="I70" s="22">
        <v>0</v>
      </c>
      <c r="J70" s="22">
        <v>0</v>
      </c>
      <c r="K70" s="5">
        <v>0</v>
      </c>
      <c r="L70" s="5">
        <v>0</v>
      </c>
      <c r="M70" s="23">
        <v>0</v>
      </c>
      <c r="N70" s="23">
        <v>0</v>
      </c>
      <c r="O70" s="23">
        <v>0</v>
      </c>
      <c r="P70" s="20">
        <f t="shared" si="6"/>
        <v>0</v>
      </c>
      <c r="S70" s="42"/>
    </row>
    <row r="71" spans="1:19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29">
        <v>0</v>
      </c>
      <c r="H71" s="29">
        <v>0</v>
      </c>
      <c r="I71" s="22">
        <v>0</v>
      </c>
      <c r="J71" s="22">
        <v>0</v>
      </c>
      <c r="K71" s="5">
        <v>0</v>
      </c>
      <c r="L71" s="5">
        <v>0</v>
      </c>
      <c r="M71" s="23">
        <v>0</v>
      </c>
      <c r="N71" s="23">
        <v>0</v>
      </c>
      <c r="O71" s="23">
        <v>0</v>
      </c>
      <c r="P71" s="20">
        <f t="shared" si="6"/>
        <v>0</v>
      </c>
      <c r="S71" s="42"/>
    </row>
    <row r="72" spans="1:19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29">
        <v>0</v>
      </c>
      <c r="H72" s="29">
        <v>0</v>
      </c>
      <c r="I72" s="22">
        <v>0</v>
      </c>
      <c r="J72" s="22">
        <v>0</v>
      </c>
      <c r="K72" s="5">
        <v>0</v>
      </c>
      <c r="L72" s="5">
        <v>0</v>
      </c>
      <c r="M72" s="23">
        <v>0</v>
      </c>
      <c r="N72" s="23">
        <v>0</v>
      </c>
      <c r="O72" s="23">
        <v>0</v>
      </c>
      <c r="P72" s="20">
        <f t="shared" si="6"/>
        <v>0</v>
      </c>
      <c r="S72" s="42"/>
    </row>
    <row r="73" spans="1:19" x14ac:dyDescent="0.25">
      <c r="A73" s="1" t="s">
        <v>69</v>
      </c>
      <c r="B73" s="34">
        <f t="shared" ref="B73:I73" si="10">+B74+B78+B80</f>
        <v>0</v>
      </c>
      <c r="C73" s="34">
        <f t="shared" si="10"/>
        <v>0</v>
      </c>
      <c r="D73" s="34">
        <f t="shared" si="10"/>
        <v>0</v>
      </c>
      <c r="E73" s="34">
        <f t="shared" si="10"/>
        <v>0</v>
      </c>
      <c r="F73" s="34">
        <f t="shared" si="10"/>
        <v>0</v>
      </c>
      <c r="G73" s="34">
        <f t="shared" si="10"/>
        <v>0</v>
      </c>
      <c r="H73" s="34">
        <f t="shared" si="10"/>
        <v>0</v>
      </c>
      <c r="I73" s="34">
        <f t="shared" si="10"/>
        <v>0</v>
      </c>
      <c r="J73" s="8">
        <f t="shared" ref="J73:O73" si="11">+J74+J78+J80</f>
        <v>0</v>
      </c>
      <c r="K73" s="8">
        <f t="shared" si="11"/>
        <v>0</v>
      </c>
      <c r="L73" s="8">
        <f t="shared" si="11"/>
        <v>0</v>
      </c>
      <c r="M73" s="8">
        <v>0</v>
      </c>
      <c r="N73" s="8">
        <f t="shared" si="11"/>
        <v>0</v>
      </c>
      <c r="O73" s="8">
        <f t="shared" si="11"/>
        <v>0</v>
      </c>
      <c r="P73" s="8">
        <v>0</v>
      </c>
    </row>
    <row r="74" spans="1:19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29">
        <v>0</v>
      </c>
      <c r="I74" s="5">
        <v>0</v>
      </c>
      <c r="J74" s="5">
        <v>0</v>
      </c>
      <c r="K74" s="5">
        <v>0</v>
      </c>
      <c r="L74" s="5">
        <v>0</v>
      </c>
      <c r="M74" s="23">
        <v>0</v>
      </c>
      <c r="N74" s="23">
        <v>0</v>
      </c>
      <c r="O74" s="23">
        <v>0</v>
      </c>
      <c r="P74" s="20">
        <f t="shared" ref="P74:P81" si="12">+D74+E74+F74+G74+H74+J74+I74+K74+L74+M74+N74+O74</f>
        <v>0</v>
      </c>
      <c r="R74" s="42"/>
      <c r="S74" s="42"/>
    </row>
    <row r="75" spans="1:19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29">
        <v>0</v>
      </c>
      <c r="H75" s="29">
        <v>0</v>
      </c>
      <c r="I75" s="5">
        <v>0</v>
      </c>
      <c r="J75" s="5">
        <v>0</v>
      </c>
      <c r="K75" s="5">
        <v>0</v>
      </c>
      <c r="L75" s="5">
        <v>0</v>
      </c>
      <c r="M75" s="23">
        <v>0</v>
      </c>
      <c r="N75" s="23">
        <v>0</v>
      </c>
      <c r="O75" s="23">
        <v>0</v>
      </c>
      <c r="P75" s="20">
        <f t="shared" si="12"/>
        <v>0</v>
      </c>
      <c r="S75" s="42"/>
    </row>
    <row r="76" spans="1:19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29">
        <v>0</v>
      </c>
      <c r="H76" s="29">
        <v>0</v>
      </c>
      <c r="I76" s="5">
        <v>0</v>
      </c>
      <c r="J76" s="5">
        <v>0</v>
      </c>
      <c r="K76" s="5">
        <v>0</v>
      </c>
      <c r="L76" s="5">
        <v>0</v>
      </c>
      <c r="M76" s="23">
        <v>0</v>
      </c>
      <c r="N76" s="23">
        <v>0</v>
      </c>
      <c r="O76" s="23">
        <v>0</v>
      </c>
      <c r="P76" s="20">
        <f t="shared" si="12"/>
        <v>0</v>
      </c>
    </row>
    <row r="77" spans="1:19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29">
        <v>0</v>
      </c>
      <c r="I77" s="5">
        <v>0</v>
      </c>
      <c r="J77" s="5">
        <v>0</v>
      </c>
      <c r="K77" s="5">
        <v>0</v>
      </c>
      <c r="L77" s="5">
        <v>0</v>
      </c>
      <c r="M77" s="23">
        <v>0</v>
      </c>
      <c r="N77" s="23">
        <v>0</v>
      </c>
      <c r="O77" s="23">
        <v>0</v>
      </c>
      <c r="P77" s="20">
        <f t="shared" si="12"/>
        <v>0</v>
      </c>
      <c r="R77" s="42"/>
    </row>
    <row r="78" spans="1:19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29">
        <v>0</v>
      </c>
      <c r="H78" s="29">
        <v>0</v>
      </c>
      <c r="I78" s="5">
        <v>0</v>
      </c>
      <c r="J78" s="5">
        <v>0</v>
      </c>
      <c r="K78" s="5">
        <v>0</v>
      </c>
      <c r="L78" s="5">
        <v>0</v>
      </c>
      <c r="M78" s="23">
        <v>0</v>
      </c>
      <c r="N78" s="23">
        <v>0</v>
      </c>
      <c r="O78" s="23">
        <v>0</v>
      </c>
      <c r="P78" s="20">
        <f t="shared" si="12"/>
        <v>0</v>
      </c>
    </row>
    <row r="79" spans="1:19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29">
        <v>0</v>
      </c>
      <c r="H79" s="29">
        <v>0</v>
      </c>
      <c r="I79" s="5">
        <v>0</v>
      </c>
      <c r="J79" s="5">
        <v>0</v>
      </c>
      <c r="K79" s="5">
        <v>0</v>
      </c>
      <c r="L79" s="5">
        <v>0</v>
      </c>
      <c r="M79" s="23">
        <v>0</v>
      </c>
      <c r="N79" s="23">
        <v>0</v>
      </c>
      <c r="O79" s="23">
        <v>0</v>
      </c>
      <c r="P79" s="20">
        <f t="shared" si="12"/>
        <v>0</v>
      </c>
    </row>
    <row r="80" spans="1:19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29">
        <v>0</v>
      </c>
      <c r="I80" s="5">
        <v>0</v>
      </c>
      <c r="J80" s="5">
        <v>0</v>
      </c>
      <c r="K80" s="5">
        <v>0</v>
      </c>
      <c r="L80" s="5">
        <v>0</v>
      </c>
      <c r="M80" s="23">
        <v>0</v>
      </c>
      <c r="N80" s="23">
        <v>0</v>
      </c>
      <c r="O80" s="23">
        <v>0</v>
      </c>
      <c r="P80" s="20">
        <f t="shared" si="12"/>
        <v>0</v>
      </c>
    </row>
    <row r="81" spans="1:19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29">
        <v>0</v>
      </c>
      <c r="H81" s="29">
        <v>0</v>
      </c>
      <c r="I81" s="5">
        <v>0</v>
      </c>
      <c r="J81" s="5">
        <v>0</v>
      </c>
      <c r="K81" s="5">
        <v>0</v>
      </c>
      <c r="L81" s="5">
        <v>0</v>
      </c>
      <c r="M81" s="23">
        <v>0</v>
      </c>
      <c r="N81" s="23">
        <v>0</v>
      </c>
      <c r="O81" s="23">
        <v>0</v>
      </c>
      <c r="P81" s="20">
        <f t="shared" si="12"/>
        <v>0</v>
      </c>
    </row>
    <row r="82" spans="1:19" x14ac:dyDescent="0.25">
      <c r="A82" s="9" t="s">
        <v>78</v>
      </c>
      <c r="B82" s="17">
        <f>+B9+B15+B25+B35+B51+B61+B65+B69+B74+B77+B80</f>
        <v>617073784</v>
      </c>
      <c r="C82" s="17">
        <f>+C9+C15+C25+C35+C51+C61+C65+C69+C73</f>
        <v>694901485.99999988</v>
      </c>
      <c r="D82" s="17">
        <f t="shared" ref="D82:I82" si="13">+D15+D9+D25+D35+D51+D61+D66+D70+D74+D78+D80</f>
        <v>41388463.329999998</v>
      </c>
      <c r="E82" s="17">
        <f t="shared" si="13"/>
        <v>44873455.07</v>
      </c>
      <c r="F82" s="17">
        <f t="shared" si="13"/>
        <v>47806163.789999999</v>
      </c>
      <c r="G82" s="17">
        <f t="shared" si="13"/>
        <v>48743516.890000001</v>
      </c>
      <c r="H82" s="17">
        <f t="shared" si="13"/>
        <v>70936881.629999995</v>
      </c>
      <c r="I82" s="17">
        <f t="shared" si="13"/>
        <v>41753763.810000002</v>
      </c>
      <c r="J82" s="17">
        <f t="shared" ref="J82:P82" si="14">+J15+J9+J25+J35+J51+J61+J66+J70+J74+J78+J80</f>
        <v>48560564.390000001</v>
      </c>
      <c r="K82" s="17">
        <f t="shared" si="14"/>
        <v>47407223.809999995</v>
      </c>
      <c r="L82" s="17">
        <f t="shared" si="14"/>
        <v>53253238.769999996</v>
      </c>
      <c r="M82" s="17">
        <f t="shared" si="14"/>
        <v>44172193.020000003</v>
      </c>
      <c r="N82" s="17">
        <f t="shared" si="14"/>
        <v>101300580.93000001</v>
      </c>
      <c r="O82" s="17">
        <f t="shared" si="14"/>
        <v>71618837.139999986</v>
      </c>
      <c r="P82" s="17">
        <f t="shared" si="14"/>
        <v>661814882.57999992</v>
      </c>
      <c r="R82" s="42"/>
      <c r="S82" s="42"/>
    </row>
    <row r="83" spans="1:19" x14ac:dyDescent="0.25">
      <c r="A83" t="s">
        <v>79</v>
      </c>
    </row>
    <row r="84" spans="1:19" ht="11.25" customHeight="1" x14ac:dyDescent="0.25"/>
    <row r="85" spans="1:19" ht="27" customHeight="1" x14ac:dyDescent="0.25">
      <c r="A85" s="36" t="s">
        <v>86</v>
      </c>
      <c r="B85" s="37"/>
      <c r="C85" s="37"/>
      <c r="D85" s="37"/>
      <c r="E85" s="37"/>
      <c r="F85" s="37"/>
      <c r="G85" s="37"/>
      <c r="H85" s="43"/>
      <c r="I85" s="43"/>
      <c r="J85" s="37"/>
      <c r="K85" s="37"/>
      <c r="L85" s="37"/>
      <c r="M85" s="37"/>
      <c r="N85" s="37"/>
      <c r="O85" s="37"/>
      <c r="P85" s="37"/>
    </row>
    <row r="86" spans="1:19" ht="33.75" customHeight="1" x14ac:dyDescent="0.25">
      <c r="A86" s="38" t="s">
        <v>87</v>
      </c>
      <c r="B86" s="39"/>
      <c r="C86" s="39"/>
      <c r="D86" s="39"/>
      <c r="E86" s="39"/>
      <c r="F86" s="39"/>
      <c r="G86" s="39"/>
      <c r="H86" s="44"/>
      <c r="I86" s="39"/>
      <c r="J86" s="39"/>
      <c r="K86" s="39"/>
      <c r="L86" s="39"/>
      <c r="M86" s="39"/>
      <c r="N86" s="39"/>
      <c r="O86" s="39"/>
      <c r="P86" s="39"/>
    </row>
    <row r="87" spans="1:19" ht="60.75" customHeight="1" x14ac:dyDescent="0.25">
      <c r="A87" s="40" t="s">
        <v>88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9" ht="19.5" customHeight="1" x14ac:dyDescent="0.25">
      <c r="A88" s="27"/>
      <c r="B88" s="27"/>
    </row>
    <row r="89" spans="1:19" ht="19.5" customHeight="1" x14ac:dyDescent="0.25">
      <c r="A89" s="27"/>
      <c r="B89" s="27"/>
    </row>
    <row r="94" spans="1:19" x14ac:dyDescent="0.25">
      <c r="A94" s="10" t="s">
        <v>105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1" t="s">
        <v>80</v>
      </c>
    </row>
    <row r="95" spans="1:19" x14ac:dyDescent="0.25">
      <c r="A95" s="12" t="s">
        <v>106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 t="s">
        <v>81</v>
      </c>
    </row>
    <row r="96" spans="1:19" x14ac:dyDescent="0.25">
      <c r="A96" s="14" t="s">
        <v>107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5" t="s">
        <v>82</v>
      </c>
    </row>
    <row r="97" spans="1:17" x14ac:dyDescent="0.25">
      <c r="A97" s="14"/>
      <c r="B97" s="14"/>
      <c r="C97" s="14"/>
      <c r="D97" s="15"/>
      <c r="E97" s="28"/>
      <c r="F97" s="33"/>
    </row>
    <row r="98" spans="1:17" x14ac:dyDescent="0.25">
      <c r="A98" s="14"/>
      <c r="B98" s="15"/>
    </row>
    <row r="99" spans="1:17" x14ac:dyDescent="0.25">
      <c r="A99" s="14"/>
      <c r="B99" s="15"/>
    </row>
    <row r="100" spans="1:17" x14ac:dyDescent="0.25">
      <c r="A100" s="14"/>
      <c r="B100" s="15"/>
    </row>
    <row r="101" spans="1:17" x14ac:dyDescent="0.25">
      <c r="A101" s="16"/>
      <c r="B101" s="16"/>
    </row>
    <row r="102" spans="1:17" x14ac:dyDescent="0.25">
      <c r="A102" s="61" t="s">
        <v>83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</row>
    <row r="103" spans="1:17" x14ac:dyDescent="0.25">
      <c r="A103" s="53" t="s">
        <v>84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12"/>
    </row>
    <row r="104" spans="1:17" x14ac:dyDescent="0.25">
      <c r="A104" s="54" t="s">
        <v>85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</row>
  </sheetData>
  <mergeCells count="12">
    <mergeCell ref="A103:P103"/>
    <mergeCell ref="A104:P104"/>
    <mergeCell ref="C6:C7"/>
    <mergeCell ref="D6:P6"/>
    <mergeCell ref="A6:A7"/>
    <mergeCell ref="B6:B7"/>
    <mergeCell ref="A102:P102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2024-01-05T12:06:03Z</cp:lastPrinted>
  <dcterms:created xsi:type="dcterms:W3CDTF">2021-10-08T14:29:19Z</dcterms:created>
  <dcterms:modified xsi:type="dcterms:W3CDTF">2024-01-09T20:25:15Z</dcterms:modified>
</cp:coreProperties>
</file>