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EJECUCION DE GASTOS AGOSTO 2021\"/>
    </mc:Choice>
  </mc:AlternateContent>
  <xr:revisionPtr revIDLastSave="0" documentId="8_{01EE6483-27E7-425D-96BE-010835322ED0}" xr6:coauthVersionLast="36" xr6:coauthVersionMax="36" xr10:uidLastSave="{00000000-0000-0000-0000-000000000000}"/>
  <bookViews>
    <workbookView xWindow="0" yWindow="0" windowWidth="20490" windowHeight="7545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3" i="1" l="1"/>
  <c r="P82" i="1"/>
  <c r="P81" i="1"/>
  <c r="P80" i="1"/>
  <c r="P79" i="1"/>
  <c r="P78" i="1"/>
  <c r="P77" i="1"/>
  <c r="P76" i="1"/>
  <c r="P75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K83" i="1"/>
  <c r="K52" i="1"/>
  <c r="K44" i="1"/>
  <c r="K36" i="1"/>
  <c r="K26" i="1"/>
  <c r="K16" i="1"/>
  <c r="K10" i="1"/>
  <c r="C74" i="1" l="1"/>
  <c r="B74" i="1"/>
  <c r="J52" i="1"/>
  <c r="I52" i="1"/>
  <c r="H52" i="1"/>
  <c r="G52" i="1"/>
  <c r="F52" i="1"/>
  <c r="E52" i="1"/>
  <c r="D52" i="1"/>
  <c r="C52" i="1"/>
  <c r="B52" i="1"/>
  <c r="C45" i="1"/>
  <c r="B45" i="1"/>
  <c r="J44" i="1"/>
  <c r="I44" i="1"/>
  <c r="H44" i="1"/>
  <c r="G44" i="1"/>
  <c r="F44" i="1"/>
  <c r="E44" i="1"/>
  <c r="D44" i="1"/>
  <c r="J36" i="1"/>
  <c r="I36" i="1"/>
  <c r="H36" i="1"/>
  <c r="G36" i="1"/>
  <c r="F36" i="1"/>
  <c r="E36" i="1"/>
  <c r="D36" i="1"/>
  <c r="C36" i="1"/>
  <c r="B36" i="1"/>
  <c r="J26" i="1"/>
  <c r="I26" i="1"/>
  <c r="H26" i="1"/>
  <c r="G26" i="1"/>
  <c r="F26" i="1"/>
  <c r="E26" i="1"/>
  <c r="C26" i="1"/>
  <c r="B26" i="1"/>
  <c r="J16" i="1"/>
  <c r="I16" i="1"/>
  <c r="H16" i="1"/>
  <c r="G16" i="1"/>
  <c r="F16" i="1"/>
  <c r="E16" i="1"/>
  <c r="D16" i="1"/>
  <c r="C16" i="1"/>
  <c r="B16" i="1"/>
  <c r="J10" i="1"/>
  <c r="J83" i="1" s="1"/>
  <c r="I10" i="1"/>
  <c r="I83" i="1" s="1"/>
  <c r="H10" i="1"/>
  <c r="H83" i="1" s="1"/>
  <c r="G10" i="1"/>
  <c r="G83" i="1" s="1"/>
  <c r="F10" i="1"/>
  <c r="F83" i="1" s="1"/>
  <c r="E10" i="1"/>
  <c r="E83" i="1" s="1"/>
  <c r="D10" i="1"/>
  <c r="C10" i="1"/>
  <c r="C83" i="1" s="1"/>
  <c r="B10" i="1"/>
  <c r="B83" i="1" s="1"/>
  <c r="D83" i="1" l="1"/>
</calcChain>
</file>

<file path=xl/sharedStrings.xml><?xml version="1.0" encoding="utf-8"?>
<sst xmlns="http://schemas.openxmlformats.org/spreadsheetml/2006/main" count="111" uniqueCount="111">
  <si>
    <t>SUPERINTENDENCIA DE SEGUROS</t>
  </si>
  <si>
    <t>Año {2021}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</si>
  <si>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</si>
  <si>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</si>
  <si>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</si>
  <si>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</si>
  <si>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</si>
  <si>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</si>
  <si>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</si>
  <si>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</si>
  <si>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</si>
  <si>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</si>
  <si>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</si>
  <si>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</si>
  <si>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</si>
  <si>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</si>
  <si>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</si>
  <si>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</si>
  <si>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</si>
  <si>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</si>
  <si>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</si>
  <si>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</si>
  <si>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</si>
  <si>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</si>
  <si>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</si>
  <si>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</si>
  <si>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</si>
  <si>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</si>
  <si>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</si>
  <si>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</si>
  <si>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</si>
  <si>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</si>
  <si>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</si>
  <si>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</si>
  <si>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</si>
  <si>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</si>
  <si>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</si>
  <si>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</si>
  <si>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</si>
  <si>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</si>
  <si>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</si>
  <si>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</si>
  <si>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</si>
  <si>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</si>
  <si>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</si>
  <si>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</si>
  <si>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</si>
  <si>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</si>
  <si>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</si>
  <si>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</si>
  <si>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</si>
  <si>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</si>
  <si>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</si>
  <si>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</si>
  <si>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</si>
  <si>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</si>
  <si>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</si>
  <si>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</si>
  <si>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</si>
  <si>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</si>
  <si>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</si>
  <si>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</si>
  <si>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</si>
  <si>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</si>
  <si>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</si>
  <si>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</si>
  <si>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</si>
  <si>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</si>
  <si>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</si>
  <si>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</si>
  <si>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</si>
  <si>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</si>
  <si>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</si>
  <si>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</si>
  <si>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</si>
  <si>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</si>
  <si>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</si>
  <si>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</si>
  <si>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</si>
  <si>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</si>
  <si>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</si>
  <si>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</si>
  <si>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</si>
  <si>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</si>
  <si>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</si>
  <si>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</si>
  <si>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</si>
  <si>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</si>
  <si>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</si>
  <si>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</si>
  <si>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</si>
  <si>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</si>
  <si>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</si>
  <si>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</si>
  <si>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</si>
  <si>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</si>
  <si>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</si>
  <si>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</si>
  <si>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</si>
  <si>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__________________________</t>
  </si>
  <si>
    <t>JOSEFINA COATS HERNANDEZ</t>
  </si>
  <si>
    <t xml:space="preserve">                                                        __________________________________________________</t>
  </si>
  <si>
    <t>ENCARGADA DE PRESUPUESTO</t>
  </si>
  <si>
    <t xml:space="preserve">  LIC. DOMINGO CASTRO</t>
  </si>
  <si>
    <t xml:space="preserve">  DIRECTOR FINANCIERO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</si>
  <si>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</si>
  <si>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</si>
  <si>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</si>
  <si>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</si>
  <si>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>Fecha de registro: hasta el [01] de [08] del [2021]</t>
  </si>
  <si>
    <t>Fecha de imputación: hasta el [31] de [08] del [2021]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</si>
</sst>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0" applyNumberFormat="1" applyFont="1"/>
    <xf numFmtId="43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43" fontId="0" fillId="0" borderId="0" xfId="1" applyFont="1"/>
    <xf numFmtId="43" fontId="0" fillId="0" borderId="0" xfId="1" applyFont="1" applyAlignment="1"/>
    <xf numFmtId="43" fontId="0" fillId="0" borderId="0" xfId="0" applyNumberFormat="1" applyFont="1"/>
    <xf numFmtId="43" fontId="3" fillId="0" borderId="0" xfId="1" applyFont="1"/>
    <xf numFmtId="43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43" fontId="1" fillId="0" borderId="0" xfId="1" applyFont="1" applyFill="1" applyBorder="1" applyAlignment="1"/>
    <xf numFmtId="43" fontId="3" fillId="0" borderId="0" xfId="1" applyFont="1" applyAlignment="1"/>
    <xf numFmtId="43" fontId="3" fillId="0" borderId="8" xfId="1" applyFont="1" applyBorder="1"/>
    <xf numFmtId="0" fontId="2" fillId="2" borderId="9" xfId="0" applyFont="1" applyFill="1" applyBorder="1" applyAlignment="1">
      <alignment vertical="center"/>
    </xf>
    <xf numFmtId="43" fontId="3" fillId="2" borderId="9" xfId="1" applyFont="1" applyFill="1" applyBorder="1"/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43" fontId="3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8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3" fillId="0" borderId="8" xfId="1" applyFont="1" applyBorder="1" applyAlignment="1"/>
    <xf numFmtId="43" fontId="9" fillId="0" borderId="0" xfId="1" applyFont="1" applyFill="1" applyBorder="1" applyAlignment="1"/>
    <xf numFmtId="43" fontId="1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0</xdr:row>
      <xdr:rowOff>152400</xdr:rowOff>
    </xdr:from>
    <xdr:to>
      <xdr:col>10</xdr:col>
      <xdr:colOff>142875</xdr:colOff>
      <xdr:row>4</xdr:row>
      <xdr:rowOff>9525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73375" y="152400"/>
          <a:ext cx="1295400" cy="885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1:P102"/>
  <sheetViews>
    <sheetView tabSelected="1" topLeftCell="D1" workbookViewId="0">
      <selection activeCell="A3" sqref="A3:P3"/>
    </sheetView>
  </sheetViews>
  <sheetFormatPr baseColWidth="10" defaultRowHeight="15" x14ac:dyDescent="0.25"/>
  <cols>
    <col min="1" max="1" width="79.7109375" customWidth="1"/>
    <col min="2" max="2" width="19.140625" customWidth="1"/>
    <col min="3" max="3" width="20" customWidth="1"/>
    <col min="4" max="4" width="17.85546875" customWidth="1"/>
    <col min="5" max="5" width="19.5703125" customWidth="1"/>
    <col min="6" max="6" width="18.28515625" customWidth="1"/>
    <col min="7" max="7" width="18.5703125" customWidth="1"/>
    <col min="8" max="8" width="18.28515625" customWidth="1"/>
    <col min="9" max="9" width="20.140625" customWidth="1"/>
    <col min="10" max="10" width="19.28515625" customWidth="1"/>
    <col min="11" max="11" width="18.5703125" customWidth="1"/>
    <col min="12" max="12" width="11.42578125" hidden="1" customWidth="1"/>
    <col min="13" max="13" width="4.5703125" hidden="1" customWidth="1"/>
    <col min="14" max="15" width="11.42578125" hidden="1" customWidth="1"/>
    <col min="16" max="16" width="20.5703125" customWidth="1"/>
  </cols>
  <sheetData>
    <row r="1" spans="1:16" ht="28.5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1" x14ac:dyDescent="0.2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5.75" x14ac:dyDescent="0.25">
      <c r="A3" s="43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15.75" x14ac:dyDescent="0.25">
      <c r="A4" s="45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5.75" x14ac:dyDescent="0.25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7" spans="1:16" x14ac:dyDescent="0.25">
      <c r="A7" s="33" t="s">
        <v>4</v>
      </c>
      <c r="B7" s="34" t="s">
        <v>5</v>
      </c>
      <c r="C7" s="34" t="s">
        <v>6</v>
      </c>
      <c r="D7" s="36" t="s">
        <v>7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</row>
    <row r="8" spans="1:16" x14ac:dyDescent="0.25">
      <c r="A8" s="33"/>
      <c r="B8" s="35"/>
      <c r="C8" s="35"/>
      <c r="D8" s="1" t="s">
        <v>8</v>
      </c>
      <c r="E8" s="1" t="s">
        <v>9</v>
      </c>
      <c r="F8" s="1" t="s">
        <v>10</v>
      </c>
      <c r="G8" s="1" t="s">
        <v>11</v>
      </c>
      <c r="H8" s="2" t="s">
        <v>12</v>
      </c>
      <c r="I8" s="1" t="s">
        <v>13</v>
      </c>
      <c r="J8" s="2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2" t="s">
        <v>19</v>
      </c>
      <c r="P8" s="1" t="s">
        <v>20</v>
      </c>
    </row>
    <row r="9" spans="1:16" x14ac:dyDescent="0.25">
      <c r="A9" s="3" t="s">
        <v>21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5" t="s">
        <v>22</v>
      </c>
      <c r="B10" s="12">
        <f>+B11+B12+B13+B14+B15</f>
        <v>477269130</v>
      </c>
      <c r="C10" s="6">
        <f>+C11+C12+C13+C14+C15</f>
        <v>607269130</v>
      </c>
      <c r="D10" s="7">
        <f>+D11+D12+D13+D14+D15</f>
        <v>33887642.909999996</v>
      </c>
      <c r="E10" s="7">
        <f t="shared" ref="E10:K10" si="0">+E11+E12+E13+E14+E15</f>
        <v>54697410.640000001</v>
      </c>
      <c r="F10" s="7">
        <f t="shared" si="0"/>
        <v>58108577.350000001</v>
      </c>
      <c r="G10" s="7">
        <f t="shared" si="0"/>
        <v>31817220.75</v>
      </c>
      <c r="H10" s="7">
        <f t="shared" si="0"/>
        <v>31803172.180000003</v>
      </c>
      <c r="I10" s="7">
        <f t="shared" si="0"/>
        <v>78113293.929999992</v>
      </c>
      <c r="J10" s="7">
        <f t="shared" si="0"/>
        <v>31849544.670000002</v>
      </c>
      <c r="K10" s="7">
        <f t="shared" si="0"/>
        <v>40119172.880000003</v>
      </c>
      <c r="L10" s="9"/>
      <c r="M10" s="9"/>
      <c r="N10" s="9"/>
      <c r="O10" s="9"/>
      <c r="P10" s="12">
        <f>+D10+E10+F10+G10+H10+I10+J10+K10</f>
        <v>360396035.31</v>
      </c>
    </row>
    <row r="11" spans="1:16" x14ac:dyDescent="0.25">
      <c r="A11" s="8" t="s">
        <v>23</v>
      </c>
      <c r="B11" s="9">
        <v>335194901</v>
      </c>
      <c r="C11" s="9">
        <v>483194901</v>
      </c>
      <c r="D11" s="10">
        <v>26775288.309999999</v>
      </c>
      <c r="E11" s="10">
        <v>26491845.059999999</v>
      </c>
      <c r="F11" s="10">
        <v>52255879.649999999</v>
      </c>
      <c r="G11" s="10">
        <v>26125751.649999999</v>
      </c>
      <c r="H11" s="10">
        <v>26127997.560000002</v>
      </c>
      <c r="I11" s="10">
        <v>72598207.329999998</v>
      </c>
      <c r="J11" s="10">
        <v>26356895.380000003</v>
      </c>
      <c r="K11" s="10">
        <v>32323271.339999996</v>
      </c>
      <c r="L11" s="9"/>
      <c r="M11" s="9"/>
      <c r="N11" s="9"/>
      <c r="O11" s="9"/>
      <c r="P11" s="52">
        <f t="shared" ref="P11:P74" si="1">+D11+E11+F11+G11+H11+I11+J11+K11</f>
        <v>289055136.27999997</v>
      </c>
    </row>
    <row r="12" spans="1:16" x14ac:dyDescent="0.25">
      <c r="A12" s="8" t="s">
        <v>24</v>
      </c>
      <c r="B12" s="9">
        <v>53614229</v>
      </c>
      <c r="C12" s="9">
        <v>35614229</v>
      </c>
      <c r="D12" s="10">
        <v>1532378.62</v>
      </c>
      <c r="E12" s="10">
        <v>1757236.29</v>
      </c>
      <c r="F12" s="10">
        <v>1802300</v>
      </c>
      <c r="G12" s="10">
        <v>1667000</v>
      </c>
      <c r="H12" s="10">
        <v>1662000</v>
      </c>
      <c r="I12" s="10">
        <v>1647000</v>
      </c>
      <c r="J12" s="10">
        <v>1647000</v>
      </c>
      <c r="K12" s="51">
        <v>3944494.41</v>
      </c>
      <c r="L12" s="9"/>
      <c r="M12" s="9"/>
      <c r="N12" s="9"/>
      <c r="O12" s="9"/>
      <c r="P12" s="52">
        <f t="shared" si="1"/>
        <v>15659409.32</v>
      </c>
    </row>
    <row r="13" spans="1:16" x14ac:dyDescent="0.25">
      <c r="A13" s="8" t="s">
        <v>25</v>
      </c>
      <c r="B13" s="9">
        <v>2160000</v>
      </c>
      <c r="C13" s="9">
        <v>2160000</v>
      </c>
      <c r="D13" s="10">
        <v>180000</v>
      </c>
      <c r="E13" s="10">
        <v>0</v>
      </c>
      <c r="F13" s="10">
        <v>180000</v>
      </c>
      <c r="G13" s="10">
        <v>180000</v>
      </c>
      <c r="H13" s="10">
        <v>180000</v>
      </c>
      <c r="I13" s="10">
        <v>0</v>
      </c>
      <c r="J13" s="10">
        <v>0</v>
      </c>
      <c r="K13" s="10">
        <v>0</v>
      </c>
      <c r="L13" s="9"/>
      <c r="M13" s="9"/>
      <c r="N13" s="9"/>
      <c r="O13" s="9"/>
      <c r="P13" s="52">
        <f t="shared" si="1"/>
        <v>720000</v>
      </c>
    </row>
    <row r="14" spans="1:16" x14ac:dyDescent="0.25">
      <c r="A14" s="8" t="s">
        <v>26</v>
      </c>
      <c r="B14" s="9">
        <v>35300000</v>
      </c>
      <c r="C14" s="9">
        <v>35300000</v>
      </c>
      <c r="D14" s="10">
        <v>1493800</v>
      </c>
      <c r="E14" s="10">
        <v>22583071.550000001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9"/>
      <c r="M14" s="9"/>
      <c r="N14" s="9"/>
      <c r="O14" s="9"/>
      <c r="P14" s="52">
        <f t="shared" si="1"/>
        <v>24076871.550000001</v>
      </c>
    </row>
    <row r="15" spans="1:16" x14ac:dyDescent="0.25">
      <c r="A15" s="8" t="s">
        <v>27</v>
      </c>
      <c r="B15" s="9">
        <v>51000000</v>
      </c>
      <c r="C15" s="9">
        <v>51000000</v>
      </c>
      <c r="D15" s="10">
        <v>3906175.98</v>
      </c>
      <c r="E15" s="10">
        <v>3865257.74</v>
      </c>
      <c r="F15" s="10">
        <v>3870397.7</v>
      </c>
      <c r="G15" s="10">
        <v>3844469.1</v>
      </c>
      <c r="H15" s="10">
        <v>3833174.62</v>
      </c>
      <c r="I15" s="10">
        <v>3868086.6</v>
      </c>
      <c r="J15" s="10">
        <v>3845649.29</v>
      </c>
      <c r="K15" s="10">
        <v>3851407.1300000004</v>
      </c>
      <c r="L15" s="9"/>
      <c r="M15" s="9"/>
      <c r="N15" s="9"/>
      <c r="O15" s="9"/>
      <c r="P15" s="52">
        <f t="shared" si="1"/>
        <v>30884618.16</v>
      </c>
    </row>
    <row r="16" spans="1:16" x14ac:dyDescent="0.25">
      <c r="A16" s="5" t="s">
        <v>28</v>
      </c>
      <c r="B16" s="12">
        <f>+B17+B18+B19+B20+B21+B22+B23+B24+B25</f>
        <v>61738228</v>
      </c>
      <c r="C16" s="12">
        <f>+C17+C18+C19+C20+C21+C22+C23+C24+C25</f>
        <v>65417625</v>
      </c>
      <c r="D16" s="7">
        <f>+D17+D18+D19+D20+D21+D22+D23+D24+D25</f>
        <v>274555.45999999996</v>
      </c>
      <c r="E16" s="7">
        <f t="shared" ref="E16:J16" si="2">+E17+E18+E19+E20+E21+E22+E23+E24+E25</f>
        <v>3565825.6999999997</v>
      </c>
      <c r="F16" s="7">
        <f t="shared" si="2"/>
        <v>4184690.33</v>
      </c>
      <c r="G16" s="7">
        <f t="shared" si="2"/>
        <v>7044756.0999999987</v>
      </c>
      <c r="H16" s="7">
        <f t="shared" si="2"/>
        <v>4122187.2199999997</v>
      </c>
      <c r="I16" s="7">
        <f>+I17+I18+I19+I20+I21+I22+I23+I24+I25</f>
        <v>3131993.7800000003</v>
      </c>
      <c r="J16" s="7">
        <f t="shared" si="2"/>
        <v>5203217.95</v>
      </c>
      <c r="K16" s="7">
        <f>+K17+K18+K19+K20+K21+K22+K23+K24+K25</f>
        <v>5010336.9499999993</v>
      </c>
      <c r="L16" s="9"/>
      <c r="M16" s="9"/>
      <c r="N16" s="9"/>
      <c r="O16" s="9"/>
      <c r="P16" s="12">
        <f t="shared" si="1"/>
        <v>32537563.489999998</v>
      </c>
    </row>
    <row r="17" spans="1:16" x14ac:dyDescent="0.25">
      <c r="A17" s="8" t="s">
        <v>29</v>
      </c>
      <c r="B17" s="9">
        <v>16312266</v>
      </c>
      <c r="C17" s="9">
        <v>16120072</v>
      </c>
      <c r="D17" s="10">
        <v>242105.46</v>
      </c>
      <c r="E17" s="10">
        <v>1388892.92</v>
      </c>
      <c r="F17" s="10">
        <v>1353319.81</v>
      </c>
      <c r="G17" s="10">
        <v>1172768.5899999999</v>
      </c>
      <c r="H17" s="10">
        <v>1723504.54</v>
      </c>
      <c r="I17" s="10">
        <v>821667.62</v>
      </c>
      <c r="J17" s="10">
        <v>1166626.1000000001</v>
      </c>
      <c r="K17" s="10">
        <v>1444491.03</v>
      </c>
      <c r="L17" s="9"/>
      <c r="M17" s="9"/>
      <c r="N17" s="9"/>
      <c r="O17" s="9"/>
      <c r="P17" s="52">
        <f t="shared" si="1"/>
        <v>9313376.0700000003</v>
      </c>
    </row>
    <row r="18" spans="1:16" x14ac:dyDescent="0.25">
      <c r="A18" s="8" t="s">
        <v>30</v>
      </c>
      <c r="B18" s="9">
        <v>3485106</v>
      </c>
      <c r="C18" s="9">
        <v>4711106</v>
      </c>
      <c r="D18" s="13">
        <v>0</v>
      </c>
      <c r="E18" s="13">
        <v>19250</v>
      </c>
      <c r="F18" s="13">
        <v>509426.18</v>
      </c>
      <c r="G18" s="13">
        <v>741942.22</v>
      </c>
      <c r="H18" s="13">
        <v>290556.75</v>
      </c>
      <c r="I18" s="13">
        <v>825811.83</v>
      </c>
      <c r="J18" s="13">
        <v>150720.92000000001</v>
      </c>
      <c r="K18" s="13">
        <v>46359.880000000005</v>
      </c>
      <c r="L18" s="9"/>
      <c r="M18" s="9"/>
      <c r="N18" s="9"/>
      <c r="O18" s="9"/>
      <c r="P18" s="52">
        <f t="shared" si="1"/>
        <v>2584067.7799999998</v>
      </c>
    </row>
    <row r="19" spans="1:16" x14ac:dyDescent="0.25">
      <c r="A19" s="8" t="s">
        <v>31</v>
      </c>
      <c r="B19" s="9">
        <v>957400</v>
      </c>
      <c r="C19" s="9">
        <v>492195</v>
      </c>
      <c r="D19" s="13">
        <v>0</v>
      </c>
      <c r="E19" s="10">
        <v>0</v>
      </c>
      <c r="F19" s="10">
        <v>0</v>
      </c>
      <c r="G19" s="10">
        <v>43800</v>
      </c>
      <c r="H19" s="10">
        <v>0</v>
      </c>
      <c r="I19" s="10">
        <v>0</v>
      </c>
      <c r="J19" s="10">
        <v>18550</v>
      </c>
      <c r="K19" s="10">
        <v>0</v>
      </c>
      <c r="L19" s="9"/>
      <c r="M19" s="9"/>
      <c r="N19" s="9"/>
      <c r="O19" s="9"/>
      <c r="P19" s="52">
        <f t="shared" si="1"/>
        <v>62350</v>
      </c>
    </row>
    <row r="20" spans="1:16" x14ac:dyDescent="0.25">
      <c r="A20" s="8" t="s">
        <v>32</v>
      </c>
      <c r="B20" s="9">
        <v>1110000</v>
      </c>
      <c r="C20" s="9">
        <v>557067</v>
      </c>
      <c r="D20" s="13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9"/>
      <c r="M20" s="9"/>
      <c r="N20" s="9"/>
      <c r="O20" s="9"/>
      <c r="P20" s="52">
        <f t="shared" si="1"/>
        <v>0</v>
      </c>
    </row>
    <row r="21" spans="1:16" x14ac:dyDescent="0.25">
      <c r="A21" s="8" t="s">
        <v>33</v>
      </c>
      <c r="B21" s="9">
        <v>1295790</v>
      </c>
      <c r="C21" s="9">
        <v>2295764</v>
      </c>
      <c r="D21" s="10">
        <v>32450</v>
      </c>
      <c r="E21" s="10">
        <v>176311.96</v>
      </c>
      <c r="F21" s="10">
        <v>98571.42</v>
      </c>
      <c r="G21" s="10">
        <v>65510.71</v>
      </c>
      <c r="H21" s="10">
        <v>65510.71</v>
      </c>
      <c r="I21" s="10">
        <v>33060.71</v>
      </c>
      <c r="J21" s="10">
        <v>832948.46</v>
      </c>
      <c r="K21" s="10">
        <v>296811.42</v>
      </c>
      <c r="L21" s="9"/>
      <c r="M21" s="9"/>
      <c r="N21" s="9"/>
      <c r="O21" s="9"/>
      <c r="P21" s="52">
        <f t="shared" si="1"/>
        <v>1601175.39</v>
      </c>
    </row>
    <row r="22" spans="1:16" x14ac:dyDescent="0.25">
      <c r="A22" s="8" t="s">
        <v>34</v>
      </c>
      <c r="B22" s="9">
        <v>18820065</v>
      </c>
      <c r="C22" s="9">
        <v>17744464</v>
      </c>
      <c r="D22" s="10">
        <v>0</v>
      </c>
      <c r="E22" s="10">
        <v>1389654.93</v>
      </c>
      <c r="F22" s="10">
        <v>1422252.83</v>
      </c>
      <c r="G22" s="10">
        <v>3930934.7199999997</v>
      </c>
      <c r="H22" s="10">
        <v>1123730.8899999999</v>
      </c>
      <c r="I22" s="10">
        <v>1123530.75</v>
      </c>
      <c r="J22" s="10">
        <v>1345060.3399999999</v>
      </c>
      <c r="K22" s="10">
        <v>1127895.42</v>
      </c>
      <c r="L22" s="9"/>
      <c r="M22" s="9"/>
      <c r="N22" s="9"/>
      <c r="O22" s="9"/>
      <c r="P22" s="52">
        <f t="shared" si="1"/>
        <v>11463059.879999999</v>
      </c>
    </row>
    <row r="23" spans="1:16" ht="30" x14ac:dyDescent="0.25">
      <c r="A23" s="14" t="s">
        <v>35</v>
      </c>
      <c r="B23" s="9">
        <v>7693709</v>
      </c>
      <c r="C23" s="9">
        <v>11292220</v>
      </c>
      <c r="D23" s="10">
        <v>0</v>
      </c>
      <c r="E23" s="10">
        <v>0</v>
      </c>
      <c r="F23" s="10">
        <v>565800.27</v>
      </c>
      <c r="G23" s="10">
        <v>295867.76</v>
      </c>
      <c r="H23" s="10">
        <v>301540.52</v>
      </c>
      <c r="I23" s="10">
        <v>78595.899999999994</v>
      </c>
      <c r="J23" s="10">
        <v>876102.9</v>
      </c>
      <c r="K23" s="10">
        <v>940478.07</v>
      </c>
      <c r="L23" s="9"/>
      <c r="M23" s="9"/>
      <c r="N23" s="9"/>
      <c r="O23" s="9"/>
      <c r="P23" s="52">
        <f t="shared" si="1"/>
        <v>3058385.42</v>
      </c>
    </row>
    <row r="24" spans="1:16" x14ac:dyDescent="0.25">
      <c r="A24" s="8" t="s">
        <v>36</v>
      </c>
      <c r="B24" s="9">
        <v>8841592</v>
      </c>
      <c r="C24" s="9">
        <v>8332618</v>
      </c>
      <c r="D24" s="10">
        <v>0</v>
      </c>
      <c r="E24" s="10">
        <v>191897.52</v>
      </c>
      <c r="F24" s="10">
        <v>235319.82</v>
      </c>
      <c r="G24" s="10">
        <v>793932.1</v>
      </c>
      <c r="H24" s="10">
        <v>617343.80999999994</v>
      </c>
      <c r="I24" s="10">
        <v>249326.97</v>
      </c>
      <c r="J24" s="10">
        <v>65850.33</v>
      </c>
      <c r="K24" s="10">
        <v>1154301.1299999999</v>
      </c>
      <c r="L24" s="9"/>
      <c r="M24" s="9"/>
      <c r="N24" s="9"/>
      <c r="O24" s="9"/>
      <c r="P24" s="52">
        <f t="shared" si="1"/>
        <v>3307971.6799999997</v>
      </c>
    </row>
    <row r="25" spans="1:16" x14ac:dyDescent="0.25">
      <c r="A25" s="8" t="s">
        <v>37</v>
      </c>
      <c r="B25" s="9">
        <v>3222300</v>
      </c>
      <c r="C25" s="9">
        <v>3872119</v>
      </c>
      <c r="D25" s="10">
        <v>0</v>
      </c>
      <c r="E25" s="10">
        <v>399818.37</v>
      </c>
      <c r="F25" s="10">
        <v>0</v>
      </c>
      <c r="G25" s="10">
        <v>0</v>
      </c>
      <c r="H25" s="10">
        <v>0</v>
      </c>
      <c r="I25" s="10">
        <v>0</v>
      </c>
      <c r="J25" s="10">
        <v>747358.9</v>
      </c>
      <c r="K25" s="10">
        <v>0</v>
      </c>
      <c r="L25" s="9"/>
      <c r="M25" s="9"/>
      <c r="N25" s="9"/>
      <c r="O25" s="9"/>
      <c r="P25" s="52">
        <f t="shared" si="1"/>
        <v>1147177.27</v>
      </c>
    </row>
    <row r="26" spans="1:16" x14ac:dyDescent="0.25">
      <c r="A26" s="5" t="s">
        <v>38</v>
      </c>
      <c r="B26" s="12">
        <f>+B27+B28+B29+B30+B31+B32+B33+B34+B35</f>
        <v>56323593</v>
      </c>
      <c r="C26" s="12">
        <f>+C27+C28+C29+C30+C31+C32+C33+C34+C35</f>
        <v>46480843</v>
      </c>
      <c r="D26" s="7">
        <v>0</v>
      </c>
      <c r="E26" s="7">
        <f t="shared" ref="E26:K26" si="3">+E27+E28+E29+E30+E31+E32+E33+E34+E35</f>
        <v>60550</v>
      </c>
      <c r="F26" s="7">
        <f t="shared" si="3"/>
        <v>1448037.1</v>
      </c>
      <c r="G26" s="7">
        <f t="shared" si="3"/>
        <v>2057803.98</v>
      </c>
      <c r="H26" s="7">
        <f t="shared" si="3"/>
        <v>5950887.71</v>
      </c>
      <c r="I26" s="7">
        <f t="shared" si="3"/>
        <v>2290149.5700000003</v>
      </c>
      <c r="J26" s="7">
        <f t="shared" si="3"/>
        <v>862927.96</v>
      </c>
      <c r="K26" s="7">
        <f t="shared" si="3"/>
        <v>4841248.1500000004</v>
      </c>
      <c r="L26" s="9"/>
      <c r="M26" s="9"/>
      <c r="N26" s="9"/>
      <c r="O26" s="9"/>
      <c r="P26" s="12">
        <f t="shared" si="1"/>
        <v>17511604.469999999</v>
      </c>
    </row>
    <row r="27" spans="1:16" x14ac:dyDescent="0.25">
      <c r="A27" s="8" t="s">
        <v>39</v>
      </c>
      <c r="B27" s="9">
        <v>3226938</v>
      </c>
      <c r="C27" s="9">
        <v>2189719</v>
      </c>
      <c r="D27" s="10">
        <v>0</v>
      </c>
      <c r="E27" s="10">
        <v>0</v>
      </c>
      <c r="F27" s="10">
        <v>33182</v>
      </c>
      <c r="G27" s="10">
        <v>37999.279999999999</v>
      </c>
      <c r="H27" s="10">
        <v>543304.32000000007</v>
      </c>
      <c r="I27" s="15">
        <v>122539.19</v>
      </c>
      <c r="J27" s="10">
        <v>37999.279999999999</v>
      </c>
      <c r="K27" s="10">
        <v>37999.279999999999</v>
      </c>
      <c r="L27" s="9"/>
      <c r="M27" s="9"/>
      <c r="N27" s="9"/>
      <c r="O27" s="9"/>
      <c r="P27" s="52">
        <f t="shared" si="1"/>
        <v>813023.35000000009</v>
      </c>
    </row>
    <row r="28" spans="1:16" x14ac:dyDescent="0.25">
      <c r="A28" s="8" t="s">
        <v>40</v>
      </c>
      <c r="B28" s="9">
        <v>6481788</v>
      </c>
      <c r="C28" s="9">
        <v>2029039</v>
      </c>
      <c r="D28" s="10">
        <v>0</v>
      </c>
      <c r="E28" s="10">
        <v>0</v>
      </c>
      <c r="F28" s="10">
        <v>101598</v>
      </c>
      <c r="G28" s="10">
        <v>0</v>
      </c>
      <c r="H28" s="10">
        <v>0</v>
      </c>
      <c r="I28" s="10">
        <v>0</v>
      </c>
      <c r="J28" s="10">
        <v>13570</v>
      </c>
      <c r="K28" s="10">
        <v>0</v>
      </c>
      <c r="L28" s="9"/>
      <c r="M28" s="9"/>
      <c r="N28" s="9"/>
      <c r="O28" s="9"/>
      <c r="P28" s="52">
        <f t="shared" si="1"/>
        <v>115168</v>
      </c>
    </row>
    <row r="29" spans="1:16" x14ac:dyDescent="0.25">
      <c r="A29" s="8" t="s">
        <v>41</v>
      </c>
      <c r="B29" s="9">
        <v>3723934</v>
      </c>
      <c r="C29" s="9">
        <v>3793334</v>
      </c>
      <c r="D29" s="10">
        <v>0</v>
      </c>
      <c r="E29" s="10">
        <v>60550</v>
      </c>
      <c r="F29" s="10">
        <v>772487</v>
      </c>
      <c r="G29" s="10">
        <v>0</v>
      </c>
      <c r="H29" s="10">
        <v>320621.26</v>
      </c>
      <c r="I29" s="10">
        <v>14631.76</v>
      </c>
      <c r="J29" s="10">
        <v>9440</v>
      </c>
      <c r="K29" s="10">
        <v>0</v>
      </c>
      <c r="L29" s="9"/>
      <c r="M29" s="9"/>
      <c r="N29" s="9"/>
      <c r="O29" s="9"/>
      <c r="P29" s="52">
        <f t="shared" si="1"/>
        <v>1177730.02</v>
      </c>
    </row>
    <row r="30" spans="1:16" x14ac:dyDescent="0.25">
      <c r="A30" s="8" t="s">
        <v>42</v>
      </c>
      <c r="B30" s="9">
        <v>660000</v>
      </c>
      <c r="C30" s="9">
        <v>660000</v>
      </c>
      <c r="D30" s="10">
        <v>0</v>
      </c>
      <c r="E30" s="10">
        <v>0</v>
      </c>
      <c r="F30" s="10">
        <v>119286.57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9"/>
      <c r="M30" s="9"/>
      <c r="N30" s="9"/>
      <c r="O30" s="9"/>
      <c r="P30" s="52">
        <f t="shared" si="1"/>
        <v>119286.57</v>
      </c>
    </row>
    <row r="31" spans="1:16" x14ac:dyDescent="0.25">
      <c r="A31" s="8" t="s">
        <v>43</v>
      </c>
      <c r="B31" s="9">
        <v>1434700</v>
      </c>
      <c r="C31" s="9">
        <v>1435153</v>
      </c>
      <c r="D31" s="10">
        <v>0</v>
      </c>
      <c r="E31" s="10">
        <v>0</v>
      </c>
      <c r="F31" s="10">
        <v>50854.8</v>
      </c>
      <c r="G31" s="10">
        <v>0</v>
      </c>
      <c r="H31" s="10">
        <v>527246.21</v>
      </c>
      <c r="I31" s="10">
        <v>0</v>
      </c>
      <c r="J31" s="10">
        <v>58410</v>
      </c>
      <c r="K31" s="10">
        <v>0</v>
      </c>
      <c r="L31" s="9"/>
      <c r="M31" s="9"/>
      <c r="N31" s="9"/>
      <c r="O31" s="9"/>
      <c r="P31" s="52">
        <f t="shared" si="1"/>
        <v>636511.01</v>
      </c>
    </row>
    <row r="32" spans="1:16" x14ac:dyDescent="0.25">
      <c r="A32" s="8" t="s">
        <v>44</v>
      </c>
      <c r="B32" s="9">
        <v>1852271</v>
      </c>
      <c r="C32" s="9">
        <v>1904321</v>
      </c>
      <c r="D32" s="10">
        <v>0</v>
      </c>
      <c r="E32" s="10">
        <v>0</v>
      </c>
      <c r="F32" s="10">
        <v>0</v>
      </c>
      <c r="G32" s="10">
        <v>42755.67</v>
      </c>
      <c r="H32" s="10">
        <v>0</v>
      </c>
      <c r="I32" s="10">
        <v>0</v>
      </c>
      <c r="J32" s="10">
        <v>258907.34</v>
      </c>
      <c r="K32" s="10">
        <v>-129092</v>
      </c>
      <c r="L32" s="9"/>
      <c r="M32" s="9"/>
      <c r="N32" s="9"/>
      <c r="O32" s="9"/>
      <c r="P32" s="52">
        <f t="shared" si="1"/>
        <v>172571.01</v>
      </c>
    </row>
    <row r="33" spans="1:16" x14ac:dyDescent="0.25">
      <c r="A33" s="8" t="s">
        <v>45</v>
      </c>
      <c r="B33" s="9">
        <v>17611609</v>
      </c>
      <c r="C33" s="9">
        <v>15661609</v>
      </c>
      <c r="D33" s="10">
        <v>0</v>
      </c>
      <c r="E33" s="10">
        <v>0</v>
      </c>
      <c r="F33" s="10">
        <v>164738.07</v>
      </c>
      <c r="G33" s="10">
        <v>64230.720000000001</v>
      </c>
      <c r="H33" s="10">
        <v>4000000</v>
      </c>
      <c r="I33" s="10">
        <v>10168</v>
      </c>
      <c r="J33" s="10">
        <v>120999.67999999999</v>
      </c>
      <c r="K33" s="10">
        <v>4790000</v>
      </c>
      <c r="L33" s="9"/>
      <c r="M33" s="9"/>
      <c r="N33" s="9"/>
      <c r="O33" s="9"/>
      <c r="P33" s="52">
        <f t="shared" si="1"/>
        <v>9150136.4699999988</v>
      </c>
    </row>
    <row r="34" spans="1:16" x14ac:dyDescent="0.25">
      <c r="A34" s="8" t="s">
        <v>46</v>
      </c>
      <c r="B34" s="9">
        <v>0</v>
      </c>
      <c r="C34" s="9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9"/>
      <c r="M34" s="9"/>
      <c r="N34" s="9"/>
      <c r="O34" s="9"/>
      <c r="P34" s="52">
        <f t="shared" si="1"/>
        <v>0</v>
      </c>
    </row>
    <row r="35" spans="1:16" x14ac:dyDescent="0.25">
      <c r="A35" s="8" t="s">
        <v>47</v>
      </c>
      <c r="B35" s="9">
        <v>21332353</v>
      </c>
      <c r="C35" s="9">
        <v>18807668</v>
      </c>
      <c r="D35" s="10">
        <v>0</v>
      </c>
      <c r="E35" s="10">
        <v>0</v>
      </c>
      <c r="F35" s="10">
        <v>205890.66</v>
      </c>
      <c r="G35" s="10">
        <v>1912818.31</v>
      </c>
      <c r="H35" s="10">
        <v>559715.91999999993</v>
      </c>
      <c r="I35" s="10">
        <v>2142810.62</v>
      </c>
      <c r="J35" s="10">
        <v>363601.66000000003</v>
      </c>
      <c r="K35" s="10">
        <v>142340.87</v>
      </c>
      <c r="L35" s="9"/>
      <c r="M35" s="9"/>
      <c r="N35" s="9"/>
      <c r="O35" s="9"/>
      <c r="P35" s="52">
        <f t="shared" si="1"/>
        <v>5327178.04</v>
      </c>
    </row>
    <row r="36" spans="1:16" x14ac:dyDescent="0.25">
      <c r="A36" s="5" t="s">
        <v>48</v>
      </c>
      <c r="B36" s="12">
        <f>+B37+B38+B39+B40+B41+B42+B43</f>
        <v>3705563</v>
      </c>
      <c r="C36" s="12">
        <f>+C37+C38+C39+C40+C41+C42+C43</f>
        <v>4255563</v>
      </c>
      <c r="D36" s="7">
        <f>+D37+D38+D39+D40+D41+D42+D43</f>
        <v>0</v>
      </c>
      <c r="E36" s="7">
        <f t="shared" ref="E36:K36" si="4">+E37+E38+E39+E40+E41+E42+E43</f>
        <v>0</v>
      </c>
      <c r="F36" s="7">
        <f t="shared" si="4"/>
        <v>529652.80000000005</v>
      </c>
      <c r="G36" s="7">
        <f t="shared" si="4"/>
        <v>338000</v>
      </c>
      <c r="H36" s="7">
        <f t="shared" si="4"/>
        <v>0</v>
      </c>
      <c r="I36" s="7">
        <f t="shared" si="4"/>
        <v>402000</v>
      </c>
      <c r="J36" s="7">
        <f t="shared" si="4"/>
        <v>0</v>
      </c>
      <c r="K36" s="7">
        <f t="shared" si="4"/>
        <v>0</v>
      </c>
      <c r="L36" s="9"/>
      <c r="M36" s="9"/>
      <c r="N36" s="9"/>
      <c r="O36" s="9"/>
      <c r="P36" s="12">
        <f t="shared" si="1"/>
        <v>1269652.8</v>
      </c>
    </row>
    <row r="37" spans="1:16" x14ac:dyDescent="0.25">
      <c r="A37" s="8" t="s">
        <v>49</v>
      </c>
      <c r="B37" s="9">
        <v>2250000</v>
      </c>
      <c r="C37" s="9">
        <v>2800000</v>
      </c>
      <c r="D37" s="10">
        <v>0</v>
      </c>
      <c r="E37" s="10">
        <v>0</v>
      </c>
      <c r="F37" s="10">
        <v>329000</v>
      </c>
      <c r="G37" s="10">
        <v>338000</v>
      </c>
      <c r="H37" s="10">
        <v>0</v>
      </c>
      <c r="I37" s="10">
        <v>402000</v>
      </c>
      <c r="J37" s="10">
        <v>0</v>
      </c>
      <c r="K37" s="10">
        <v>0</v>
      </c>
      <c r="L37" s="9"/>
      <c r="M37" s="9"/>
      <c r="N37" s="9"/>
      <c r="O37" s="9"/>
      <c r="P37" s="52">
        <f t="shared" si="1"/>
        <v>1069000</v>
      </c>
    </row>
    <row r="38" spans="1:16" x14ac:dyDescent="0.25">
      <c r="A38" s="8" t="s">
        <v>50</v>
      </c>
      <c r="B38" s="9">
        <v>0</v>
      </c>
      <c r="C38" s="9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9"/>
      <c r="M38" s="9"/>
      <c r="N38" s="9"/>
      <c r="O38" s="9"/>
      <c r="P38" s="52">
        <f t="shared" si="1"/>
        <v>0</v>
      </c>
    </row>
    <row r="39" spans="1:16" x14ac:dyDescent="0.25">
      <c r="A39" s="8" t="s">
        <v>51</v>
      </c>
      <c r="B39" s="9">
        <v>0</v>
      </c>
      <c r="C39" s="9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9"/>
      <c r="M39" s="9"/>
      <c r="N39" s="9"/>
      <c r="O39" s="9"/>
      <c r="P39" s="52">
        <f t="shared" si="1"/>
        <v>0</v>
      </c>
    </row>
    <row r="40" spans="1:16" x14ac:dyDescent="0.25">
      <c r="A40" s="8" t="s">
        <v>52</v>
      </c>
      <c r="B40" s="9">
        <v>0</v>
      </c>
      <c r="C40" s="9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9"/>
      <c r="M40" s="9"/>
      <c r="N40" s="9"/>
      <c r="O40" s="9"/>
      <c r="P40" s="52">
        <f t="shared" si="1"/>
        <v>0</v>
      </c>
    </row>
    <row r="41" spans="1:16" x14ac:dyDescent="0.25">
      <c r="A41" s="8" t="s">
        <v>53</v>
      </c>
      <c r="B41" s="9">
        <v>0</v>
      </c>
      <c r="C41" s="9">
        <v>0</v>
      </c>
      <c r="D41" s="10">
        <v>0</v>
      </c>
      <c r="E41" s="10">
        <v>0</v>
      </c>
      <c r="F41" s="10">
        <v>200652.79999999999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9"/>
      <c r="M41" s="9"/>
      <c r="N41" s="9"/>
      <c r="O41" s="9"/>
      <c r="P41" s="52">
        <f t="shared" si="1"/>
        <v>200652.79999999999</v>
      </c>
    </row>
    <row r="42" spans="1:16" x14ac:dyDescent="0.25">
      <c r="A42" s="8" t="s">
        <v>54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9"/>
      <c r="M42" s="9"/>
      <c r="N42" s="9"/>
      <c r="O42" s="9"/>
      <c r="P42" s="52">
        <f t="shared" si="1"/>
        <v>0</v>
      </c>
    </row>
    <row r="43" spans="1:16" x14ac:dyDescent="0.25">
      <c r="A43" s="8" t="s">
        <v>55</v>
      </c>
      <c r="B43" s="9">
        <v>1455563</v>
      </c>
      <c r="C43" s="9">
        <v>1455563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9"/>
      <c r="M43" s="9"/>
      <c r="N43" s="9"/>
      <c r="O43" s="9"/>
      <c r="P43" s="52">
        <f t="shared" si="1"/>
        <v>0</v>
      </c>
    </row>
    <row r="44" spans="1:16" x14ac:dyDescent="0.25">
      <c r="A44" s="8" t="s">
        <v>56</v>
      </c>
      <c r="B44" s="9">
        <v>0</v>
      </c>
      <c r="C44" s="9">
        <v>0</v>
      </c>
      <c r="D44" s="13">
        <f>+D45+D46+D47+D48+D49+D50+D51</f>
        <v>0</v>
      </c>
      <c r="E44" s="7">
        <f t="shared" ref="E44:K44" si="5">+E45+E46+E47+E48+E49+E50+E51</f>
        <v>0</v>
      </c>
      <c r="F44" s="7">
        <f t="shared" si="5"/>
        <v>0</v>
      </c>
      <c r="G44" s="7">
        <f t="shared" si="5"/>
        <v>0</v>
      </c>
      <c r="H44" s="7">
        <f t="shared" si="5"/>
        <v>0</v>
      </c>
      <c r="I44" s="7">
        <f t="shared" si="5"/>
        <v>0</v>
      </c>
      <c r="J44" s="7">
        <f t="shared" si="5"/>
        <v>0</v>
      </c>
      <c r="K44" s="7">
        <f t="shared" si="5"/>
        <v>0</v>
      </c>
      <c r="L44" s="9"/>
      <c r="M44" s="9"/>
      <c r="N44" s="9"/>
      <c r="O44" s="9"/>
      <c r="P44" s="52">
        <f t="shared" si="1"/>
        <v>0</v>
      </c>
    </row>
    <row r="45" spans="1:16" x14ac:dyDescent="0.25">
      <c r="A45" s="5" t="s">
        <v>57</v>
      </c>
      <c r="B45" s="12">
        <f>+B46+B47+B48+B49+B50+B51</f>
        <v>0</v>
      </c>
      <c r="C45" s="12">
        <f>+C46+C47+C48+C49+C50+C51</f>
        <v>0</v>
      </c>
      <c r="D45" s="16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9"/>
      <c r="M45" s="9"/>
      <c r="N45" s="9"/>
      <c r="O45" s="9"/>
      <c r="P45" s="52">
        <f t="shared" si="1"/>
        <v>0</v>
      </c>
    </row>
    <row r="46" spans="1:16" x14ac:dyDescent="0.25">
      <c r="A46" s="8" t="s">
        <v>58</v>
      </c>
      <c r="B46" s="9">
        <v>0</v>
      </c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9"/>
      <c r="M46" s="9"/>
      <c r="N46" s="9"/>
      <c r="O46" s="9"/>
      <c r="P46" s="52">
        <f t="shared" si="1"/>
        <v>0</v>
      </c>
    </row>
    <row r="47" spans="1:16" x14ac:dyDescent="0.25">
      <c r="A47" s="8" t="s">
        <v>59</v>
      </c>
      <c r="B47" s="9">
        <v>0</v>
      </c>
      <c r="C47" s="9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9"/>
      <c r="M47" s="9"/>
      <c r="N47" s="9"/>
      <c r="O47" s="9"/>
      <c r="P47" s="52">
        <f t="shared" si="1"/>
        <v>0</v>
      </c>
    </row>
    <row r="48" spans="1:16" x14ac:dyDescent="0.25">
      <c r="A48" s="8" t="s">
        <v>60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9"/>
      <c r="M48" s="9"/>
      <c r="N48" s="9"/>
      <c r="O48" s="9"/>
      <c r="P48" s="52">
        <f t="shared" si="1"/>
        <v>0</v>
      </c>
    </row>
    <row r="49" spans="1:16" x14ac:dyDescent="0.25">
      <c r="A49" s="8" t="s">
        <v>61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9"/>
      <c r="M49" s="9"/>
      <c r="N49" s="9"/>
      <c r="O49" s="9"/>
      <c r="P49" s="52">
        <f t="shared" si="1"/>
        <v>0</v>
      </c>
    </row>
    <row r="50" spans="1:16" x14ac:dyDescent="0.25">
      <c r="A50" s="8" t="s">
        <v>62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9"/>
      <c r="M50" s="9"/>
      <c r="N50" s="9"/>
      <c r="O50" s="9"/>
      <c r="P50" s="52">
        <f t="shared" si="1"/>
        <v>0</v>
      </c>
    </row>
    <row r="51" spans="1:16" x14ac:dyDescent="0.25">
      <c r="A51" s="8" t="s">
        <v>63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9"/>
      <c r="M51" s="9"/>
      <c r="N51" s="9"/>
      <c r="O51" s="9"/>
      <c r="P51" s="52">
        <f t="shared" si="1"/>
        <v>0</v>
      </c>
    </row>
    <row r="52" spans="1:16" x14ac:dyDescent="0.25">
      <c r="A52" s="5" t="s">
        <v>64</v>
      </c>
      <c r="B52" s="12">
        <f>+B53+B54+B55+B56+B57+B58+B59+B60+B61</f>
        <v>5037270</v>
      </c>
      <c r="C52" s="12">
        <f>+C53+C54+C55+C56+C57+C58+C59+C60+C61</f>
        <v>10650623</v>
      </c>
      <c r="D52" s="7">
        <f>+D53+D54+D55+D56+D57+D58+D59+D60+D61</f>
        <v>0</v>
      </c>
      <c r="E52" s="7">
        <f t="shared" ref="E52:K52" si="6">+E53+E54+E55+E56+E57+E58+E59+E60+E61</f>
        <v>0</v>
      </c>
      <c r="F52" s="7">
        <f t="shared" si="6"/>
        <v>280047.03999999998</v>
      </c>
      <c r="G52" s="7">
        <f t="shared" si="6"/>
        <v>847431.06999999983</v>
      </c>
      <c r="H52" s="7">
        <f t="shared" si="6"/>
        <v>1420988.22</v>
      </c>
      <c r="I52" s="7">
        <f t="shared" si="6"/>
        <v>0</v>
      </c>
      <c r="J52" s="7">
        <f t="shared" si="6"/>
        <v>0</v>
      </c>
      <c r="K52" s="7">
        <f t="shared" si="6"/>
        <v>1764372.31</v>
      </c>
      <c r="L52" s="9"/>
      <c r="M52" s="9"/>
      <c r="N52" s="9"/>
      <c r="O52" s="9"/>
      <c r="P52" s="12">
        <f t="shared" si="1"/>
        <v>4312838.6400000006</v>
      </c>
    </row>
    <row r="53" spans="1:16" x14ac:dyDescent="0.25">
      <c r="A53" s="8" t="s">
        <v>65</v>
      </c>
      <c r="B53" s="9">
        <v>1762347</v>
      </c>
      <c r="C53" s="9">
        <v>6834023.04</v>
      </c>
      <c r="D53" s="10">
        <v>0</v>
      </c>
      <c r="E53" s="10">
        <v>0</v>
      </c>
      <c r="F53" s="10">
        <v>0</v>
      </c>
      <c r="G53" s="10">
        <v>1127478.1099999999</v>
      </c>
      <c r="H53" s="10">
        <v>611130.62</v>
      </c>
      <c r="I53" s="10">
        <v>0</v>
      </c>
      <c r="J53" s="10">
        <v>0</v>
      </c>
      <c r="K53" s="10">
        <v>836805.64999999991</v>
      </c>
      <c r="L53" s="9"/>
      <c r="M53" s="9"/>
      <c r="N53" s="9"/>
      <c r="O53" s="9"/>
      <c r="P53" s="52">
        <f t="shared" si="1"/>
        <v>2575414.38</v>
      </c>
    </row>
    <row r="54" spans="1:16" x14ac:dyDescent="0.25">
      <c r="A54" s="8" t="s">
        <v>66</v>
      </c>
      <c r="B54" s="9">
        <v>140000</v>
      </c>
      <c r="C54" s="9">
        <v>414124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9"/>
      <c r="M54" s="9"/>
      <c r="N54" s="9"/>
      <c r="O54" s="9"/>
      <c r="P54" s="52">
        <f t="shared" si="1"/>
        <v>0</v>
      </c>
    </row>
    <row r="55" spans="1:16" x14ac:dyDescent="0.25">
      <c r="A55" s="8" t="s">
        <v>67</v>
      </c>
      <c r="B55" s="9">
        <v>26000</v>
      </c>
      <c r="C55" s="9">
        <v>26000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9"/>
      <c r="M55" s="9"/>
      <c r="N55" s="9"/>
      <c r="O55" s="9"/>
      <c r="P55" s="52">
        <f t="shared" si="1"/>
        <v>0</v>
      </c>
    </row>
    <row r="56" spans="1:16" x14ac:dyDescent="0.25">
      <c r="A56" s="8" t="s">
        <v>68</v>
      </c>
      <c r="B56" s="9">
        <v>0</v>
      </c>
      <c r="C56" s="9">
        <v>0</v>
      </c>
      <c r="D56" s="10">
        <v>0</v>
      </c>
      <c r="E56" s="10">
        <v>0</v>
      </c>
      <c r="F56" s="10">
        <v>280047.03999999998</v>
      </c>
      <c r="G56" s="10">
        <v>-280047.03999999998</v>
      </c>
      <c r="H56" s="10">
        <v>0</v>
      </c>
      <c r="I56" s="10">
        <v>0</v>
      </c>
      <c r="J56" s="10">
        <v>0</v>
      </c>
      <c r="K56" s="10">
        <v>0</v>
      </c>
      <c r="L56" s="9"/>
      <c r="M56" s="9"/>
      <c r="N56" s="9"/>
      <c r="O56" s="9"/>
      <c r="P56" s="52">
        <f t="shared" si="1"/>
        <v>0</v>
      </c>
    </row>
    <row r="57" spans="1:16" x14ac:dyDescent="0.25">
      <c r="A57" s="8" t="s">
        <v>69</v>
      </c>
      <c r="B57" s="9">
        <v>2582405</v>
      </c>
      <c r="C57" s="9">
        <v>2119357.96</v>
      </c>
      <c r="D57" s="10">
        <v>0</v>
      </c>
      <c r="E57" s="10">
        <v>0</v>
      </c>
      <c r="F57" s="10">
        <v>0</v>
      </c>
      <c r="G57" s="10">
        <v>0</v>
      </c>
      <c r="H57" s="10">
        <v>809857.6</v>
      </c>
      <c r="I57" s="10">
        <v>0</v>
      </c>
      <c r="J57" s="10">
        <v>0</v>
      </c>
      <c r="K57" s="10">
        <v>798474.66</v>
      </c>
      <c r="L57" s="9"/>
      <c r="M57" s="9"/>
      <c r="N57" s="9"/>
      <c r="O57" s="9"/>
      <c r="P57" s="52">
        <f t="shared" si="1"/>
        <v>1608332.26</v>
      </c>
    </row>
    <row r="58" spans="1:16" x14ac:dyDescent="0.25">
      <c r="A58" s="8" t="s">
        <v>70</v>
      </c>
      <c r="B58" s="9">
        <v>266518</v>
      </c>
      <c r="C58" s="9">
        <v>266518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9"/>
      <c r="M58" s="9"/>
      <c r="N58" s="9"/>
      <c r="O58" s="9"/>
      <c r="P58" s="52">
        <f t="shared" si="1"/>
        <v>0</v>
      </c>
    </row>
    <row r="59" spans="1:16" x14ac:dyDescent="0.25">
      <c r="A59" s="8" t="s">
        <v>71</v>
      </c>
      <c r="B59" s="9">
        <v>0</v>
      </c>
      <c r="C59" s="9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9"/>
      <c r="M59" s="9"/>
      <c r="N59" s="9"/>
      <c r="O59" s="9"/>
      <c r="P59" s="52">
        <f t="shared" si="1"/>
        <v>0</v>
      </c>
    </row>
    <row r="60" spans="1:16" x14ac:dyDescent="0.25">
      <c r="A60" s="8" t="s">
        <v>72</v>
      </c>
      <c r="B60" s="9">
        <v>260000</v>
      </c>
      <c r="C60" s="9">
        <v>790600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129092</v>
      </c>
      <c r="L60" s="9"/>
      <c r="M60" s="9"/>
      <c r="N60" s="9"/>
      <c r="O60" s="9"/>
      <c r="P60" s="52">
        <f t="shared" si="1"/>
        <v>129092</v>
      </c>
    </row>
    <row r="61" spans="1:16" x14ac:dyDescent="0.25">
      <c r="A61" s="8" t="s">
        <v>73</v>
      </c>
      <c r="B61" s="9">
        <v>0</v>
      </c>
      <c r="C61" s="9">
        <v>200000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9"/>
      <c r="M61" s="9"/>
      <c r="N61" s="9"/>
      <c r="O61" s="9"/>
      <c r="P61" s="52">
        <f t="shared" si="1"/>
        <v>0</v>
      </c>
    </row>
    <row r="62" spans="1:16" x14ac:dyDescent="0.25">
      <c r="A62" s="5" t="s">
        <v>74</v>
      </c>
      <c r="B62" s="12">
        <v>0</v>
      </c>
      <c r="C62" s="9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9"/>
      <c r="M62" s="9"/>
      <c r="N62" s="9"/>
      <c r="O62" s="9"/>
      <c r="P62" s="52">
        <f t="shared" si="1"/>
        <v>0</v>
      </c>
    </row>
    <row r="63" spans="1:16" x14ac:dyDescent="0.25">
      <c r="A63" s="8" t="s">
        <v>75</v>
      </c>
      <c r="B63" s="9">
        <v>0</v>
      </c>
      <c r="C63" s="9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9"/>
      <c r="M63" s="9"/>
      <c r="N63" s="9"/>
      <c r="O63" s="9"/>
      <c r="P63" s="52">
        <f t="shared" si="1"/>
        <v>0</v>
      </c>
    </row>
    <row r="64" spans="1:16" x14ac:dyDescent="0.25">
      <c r="A64" s="8" t="s">
        <v>76</v>
      </c>
      <c r="B64" s="9">
        <v>0</v>
      </c>
      <c r="C64" s="9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9"/>
      <c r="M64" s="9"/>
      <c r="N64" s="9"/>
      <c r="O64" s="9"/>
      <c r="P64" s="52">
        <f t="shared" si="1"/>
        <v>0</v>
      </c>
    </row>
    <row r="65" spans="1:16" x14ac:dyDescent="0.25">
      <c r="A65" s="8" t="s">
        <v>77</v>
      </c>
      <c r="B65" s="9">
        <v>0</v>
      </c>
      <c r="C65" s="9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9"/>
      <c r="M65" s="9"/>
      <c r="N65" s="9"/>
      <c r="O65" s="9"/>
      <c r="P65" s="52">
        <f t="shared" si="1"/>
        <v>0</v>
      </c>
    </row>
    <row r="66" spans="1:16" x14ac:dyDescent="0.25">
      <c r="A66" s="8" t="s">
        <v>78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9"/>
      <c r="M66" s="9"/>
      <c r="N66" s="9"/>
      <c r="O66" s="9"/>
      <c r="P66" s="52">
        <f t="shared" si="1"/>
        <v>0</v>
      </c>
    </row>
    <row r="67" spans="1:16" x14ac:dyDescent="0.25">
      <c r="A67" s="5" t="s">
        <v>79</v>
      </c>
      <c r="B67" s="12">
        <v>0</v>
      </c>
      <c r="C67" s="9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9"/>
      <c r="M67" s="9"/>
      <c r="N67" s="9"/>
      <c r="O67" s="9"/>
      <c r="P67" s="52">
        <f t="shared" si="1"/>
        <v>0</v>
      </c>
    </row>
    <row r="68" spans="1:16" x14ac:dyDescent="0.25">
      <c r="A68" s="8" t="s">
        <v>80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9"/>
      <c r="M68" s="9"/>
      <c r="N68" s="9"/>
      <c r="O68" s="9"/>
      <c r="P68" s="52">
        <f t="shared" si="1"/>
        <v>0</v>
      </c>
    </row>
    <row r="69" spans="1:16" x14ac:dyDescent="0.25">
      <c r="A69" s="8" t="s">
        <v>81</v>
      </c>
      <c r="B69" s="9">
        <v>0</v>
      </c>
      <c r="C69" s="9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9"/>
      <c r="M69" s="9"/>
      <c r="N69" s="9"/>
      <c r="O69" s="9"/>
      <c r="P69" s="52">
        <f t="shared" si="1"/>
        <v>0</v>
      </c>
    </row>
    <row r="70" spans="1:16" x14ac:dyDescent="0.25">
      <c r="A70" s="5" t="s">
        <v>82</v>
      </c>
      <c r="B70" s="12">
        <v>0</v>
      </c>
      <c r="C70" s="12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9"/>
      <c r="M70" s="9"/>
      <c r="N70" s="9"/>
      <c r="O70" s="9"/>
      <c r="P70" s="52">
        <f t="shared" si="1"/>
        <v>0</v>
      </c>
    </row>
    <row r="71" spans="1:16" x14ac:dyDescent="0.25">
      <c r="A71" s="8" t="s">
        <v>83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9"/>
      <c r="M71" s="9"/>
      <c r="N71" s="9"/>
      <c r="O71" s="9"/>
      <c r="P71" s="52">
        <f t="shared" si="1"/>
        <v>0</v>
      </c>
    </row>
    <row r="72" spans="1:16" x14ac:dyDescent="0.25">
      <c r="A72" s="8" t="s">
        <v>84</v>
      </c>
      <c r="B72" s="9">
        <v>0</v>
      </c>
      <c r="C72" s="9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9"/>
      <c r="M72" s="9"/>
      <c r="N72" s="9"/>
      <c r="O72" s="9"/>
      <c r="P72" s="52">
        <f t="shared" si="1"/>
        <v>0</v>
      </c>
    </row>
    <row r="73" spans="1:16" x14ac:dyDescent="0.25">
      <c r="A73" s="8" t="s">
        <v>85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9"/>
      <c r="M73" s="9"/>
      <c r="N73" s="9"/>
      <c r="O73" s="9"/>
      <c r="P73" s="52">
        <f t="shared" si="1"/>
        <v>0</v>
      </c>
    </row>
    <row r="74" spans="1:16" x14ac:dyDescent="0.25">
      <c r="A74" s="3" t="s">
        <v>86</v>
      </c>
      <c r="B74" s="17">
        <f>+B75+B79+B81</f>
        <v>0</v>
      </c>
      <c r="C74" s="17">
        <f>+C75+C79+C81</f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17"/>
      <c r="M74" s="17"/>
      <c r="N74" s="17"/>
      <c r="O74" s="17"/>
      <c r="P74" s="50">
        <v>0</v>
      </c>
    </row>
    <row r="75" spans="1:16" x14ac:dyDescent="0.25">
      <c r="A75" s="5" t="s">
        <v>87</v>
      </c>
      <c r="B75" s="12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/>
      <c r="M75" s="9"/>
      <c r="N75" s="9"/>
      <c r="O75" s="9"/>
      <c r="P75" s="52">
        <f t="shared" ref="P75:P83" si="7">+D75+E75+F75+G75+H75+I75+J75+K75</f>
        <v>0</v>
      </c>
    </row>
    <row r="76" spans="1:16" x14ac:dyDescent="0.25">
      <c r="A76" s="8" t="s">
        <v>88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/>
      <c r="M76" s="9"/>
      <c r="N76" s="9"/>
      <c r="O76" s="9"/>
      <c r="P76" s="52">
        <f t="shared" si="7"/>
        <v>0</v>
      </c>
    </row>
    <row r="77" spans="1:16" x14ac:dyDescent="0.25">
      <c r="A77" s="8" t="s">
        <v>89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/>
      <c r="M77" s="9"/>
      <c r="N77" s="9"/>
      <c r="O77" s="9"/>
      <c r="P77" s="52">
        <f t="shared" si="7"/>
        <v>0</v>
      </c>
    </row>
    <row r="78" spans="1:16" x14ac:dyDescent="0.25">
      <c r="A78" s="5" t="s">
        <v>90</v>
      </c>
      <c r="B78" s="12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/>
      <c r="M78" s="9"/>
      <c r="N78" s="9"/>
      <c r="O78" s="9"/>
      <c r="P78" s="52">
        <f t="shared" si="7"/>
        <v>0</v>
      </c>
    </row>
    <row r="79" spans="1:16" x14ac:dyDescent="0.25">
      <c r="A79" s="8" t="s">
        <v>91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/>
      <c r="M79" s="9"/>
      <c r="N79" s="9"/>
      <c r="O79" s="9"/>
      <c r="P79" s="52">
        <f t="shared" si="7"/>
        <v>0</v>
      </c>
    </row>
    <row r="80" spans="1:16" x14ac:dyDescent="0.25">
      <c r="A80" s="8" t="s">
        <v>92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/>
      <c r="M80" s="9"/>
      <c r="N80" s="9"/>
      <c r="O80" s="9"/>
      <c r="P80" s="52">
        <f t="shared" si="7"/>
        <v>0</v>
      </c>
    </row>
    <row r="81" spans="1:16" x14ac:dyDescent="0.25">
      <c r="A81" s="5" t="s">
        <v>93</v>
      </c>
      <c r="B81" s="12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/>
      <c r="M81" s="9"/>
      <c r="N81" s="9"/>
      <c r="O81" s="9"/>
      <c r="P81" s="52">
        <f t="shared" si="7"/>
        <v>0</v>
      </c>
    </row>
    <row r="82" spans="1:16" x14ac:dyDescent="0.25">
      <c r="A82" s="8" t="s">
        <v>94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/>
      <c r="M82" s="9"/>
      <c r="N82" s="9"/>
      <c r="O82" s="9"/>
      <c r="P82" s="52">
        <f t="shared" si="7"/>
        <v>0</v>
      </c>
    </row>
    <row r="83" spans="1:16" x14ac:dyDescent="0.25">
      <c r="A83" s="18" t="s">
        <v>95</v>
      </c>
      <c r="B83" s="19">
        <f>+B10+B16+B26+B36+B52+B62+B66+B70+B74</f>
        <v>604073784</v>
      </c>
      <c r="C83" s="19">
        <f>+C10+C16+C26+C36+C52+C62+C66+C70+C74</f>
        <v>734073784</v>
      </c>
      <c r="D83" s="19">
        <f>+D10+D16+D26+D36+D52+D62+D67+D70+D74</f>
        <v>34162198.369999997</v>
      </c>
      <c r="E83" s="19">
        <f t="shared" ref="E83:K83" si="8">+E10+E16+E26+E36+E52+E62+E67+E70+E74</f>
        <v>58323786.340000004</v>
      </c>
      <c r="F83" s="19">
        <f t="shared" si="8"/>
        <v>64551004.619999997</v>
      </c>
      <c r="G83" s="19">
        <f t="shared" si="8"/>
        <v>42105211.899999999</v>
      </c>
      <c r="H83" s="19">
        <f t="shared" si="8"/>
        <v>43297235.330000006</v>
      </c>
      <c r="I83" s="19">
        <f t="shared" si="8"/>
        <v>83937437.280000001</v>
      </c>
      <c r="J83" s="19">
        <f t="shared" si="8"/>
        <v>37915690.580000006</v>
      </c>
      <c r="K83" s="19">
        <f t="shared" si="8"/>
        <v>51735130.289999999</v>
      </c>
      <c r="L83" s="19"/>
      <c r="M83" s="19"/>
      <c r="N83" s="19"/>
      <c r="O83" s="19"/>
      <c r="P83" s="19">
        <f t="shared" ref="P83" si="9">+P10+P16+P26+P36+P52+P62+P67+P70+P74</f>
        <v>416027694.70999998</v>
      </c>
    </row>
    <row r="84" spans="1:16" x14ac:dyDescent="0.25">
      <c r="A84" t="s">
        <v>96</v>
      </c>
      <c r="L84" s="9"/>
    </row>
    <row r="85" spans="1:16" x14ac:dyDescent="0.25">
      <c r="A85" t="s">
        <v>109</v>
      </c>
      <c r="D85" s="9"/>
      <c r="L85" s="9"/>
    </row>
    <row r="86" spans="1:16" x14ac:dyDescent="0.25">
      <c r="A86" t="s">
        <v>110</v>
      </c>
      <c r="L86" s="9"/>
    </row>
    <row r="89" spans="1:16" x14ac:dyDescent="0.25">
      <c r="A89" s="20"/>
      <c r="B89" s="20"/>
      <c r="C89" s="20"/>
      <c r="D89" s="11"/>
      <c r="E89" s="20"/>
      <c r="F89" s="20"/>
      <c r="G89" s="21"/>
      <c r="H89" s="20"/>
      <c r="I89" s="20"/>
      <c r="J89" s="9"/>
      <c r="K89" s="9"/>
      <c r="L89" s="9"/>
      <c r="M89" s="22" t="s">
        <v>97</v>
      </c>
      <c r="N89" s="22" t="s">
        <v>98</v>
      </c>
      <c r="O89" s="22"/>
      <c r="P89" s="22"/>
    </row>
    <row r="90" spans="1:16" x14ac:dyDescent="0.25">
      <c r="A90" s="20"/>
      <c r="B90" s="11"/>
      <c r="C90" s="23"/>
      <c r="D90" s="23"/>
      <c r="E90" s="23"/>
      <c r="F90" s="24"/>
      <c r="G90" s="23"/>
      <c r="H90" s="24"/>
      <c r="I90" s="25"/>
      <c r="J90" s="25"/>
      <c r="K90" s="25"/>
      <c r="L90" s="25"/>
      <c r="M90" s="25"/>
      <c r="N90" s="25"/>
      <c r="O90" s="25"/>
      <c r="P90" s="25"/>
    </row>
    <row r="91" spans="1:16" x14ac:dyDescent="0.25">
      <c r="A91" s="26" t="s">
        <v>99</v>
      </c>
      <c r="B91" s="20"/>
      <c r="C91" s="23"/>
      <c r="D91" s="27"/>
      <c r="E91" s="23"/>
      <c r="F91" s="24"/>
      <c r="G91" s="23"/>
      <c r="H91" s="24"/>
      <c r="I91" s="25"/>
      <c r="J91" s="25"/>
      <c r="K91" s="25"/>
      <c r="L91" s="25"/>
      <c r="M91" s="25"/>
      <c r="N91" s="25"/>
      <c r="O91" s="25"/>
      <c r="P91" s="25"/>
    </row>
    <row r="92" spans="1:16" x14ac:dyDescent="0.25">
      <c r="A92" s="28" t="s">
        <v>100</v>
      </c>
      <c r="B92" s="20"/>
      <c r="C92" s="29"/>
      <c r="D92" s="30"/>
      <c r="E92" s="30"/>
      <c r="F92" s="30"/>
      <c r="G92" s="30"/>
      <c r="H92" s="10"/>
      <c r="I92" s="48" t="s">
        <v>101</v>
      </c>
      <c r="J92" s="48"/>
      <c r="K92" s="48"/>
      <c r="L92" s="48"/>
      <c r="M92" s="48"/>
      <c r="N92" s="48"/>
      <c r="O92" s="48"/>
      <c r="P92" s="30"/>
    </row>
    <row r="93" spans="1:16" x14ac:dyDescent="0.25">
      <c r="A93" s="31" t="s">
        <v>102</v>
      </c>
      <c r="B93" s="20"/>
      <c r="C93" s="29"/>
      <c r="D93" s="29"/>
      <c r="E93" s="29"/>
      <c r="F93" s="29"/>
      <c r="G93" s="29"/>
      <c r="H93" s="16"/>
      <c r="I93" s="47" t="s">
        <v>103</v>
      </c>
      <c r="J93" s="47"/>
      <c r="K93" s="47"/>
      <c r="L93" s="47"/>
      <c r="M93" s="47"/>
      <c r="N93" s="47"/>
      <c r="O93" s="47"/>
      <c r="P93" s="29"/>
    </row>
    <row r="94" spans="1:16" x14ac:dyDescent="0.25">
      <c r="A94" s="20"/>
      <c r="B94" s="20"/>
      <c r="C94" s="29"/>
      <c r="D94" s="29"/>
      <c r="E94" s="29"/>
      <c r="F94" s="29"/>
      <c r="G94" s="29"/>
      <c r="H94" s="16"/>
      <c r="I94" s="47" t="s">
        <v>104</v>
      </c>
      <c r="J94" s="47"/>
      <c r="K94" s="47"/>
      <c r="L94" s="47"/>
      <c r="M94" s="47"/>
      <c r="N94" s="47"/>
      <c r="O94" s="47"/>
      <c r="P94" s="29"/>
    </row>
    <row r="95" spans="1:16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9"/>
      <c r="M95" s="20"/>
      <c r="N95" s="20"/>
      <c r="O95" s="20"/>
      <c r="P95" s="20"/>
    </row>
    <row r="96" spans="1:16" ht="18.75" x14ac:dyDescent="0.3">
      <c r="A96" s="49" t="s">
        <v>105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ht="18.75" x14ac:dyDescent="0.3">
      <c r="A97" s="20"/>
      <c r="B97" s="20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</row>
    <row r="98" spans="1:16" ht="18.75" x14ac:dyDescent="0.3">
      <c r="A98" s="20"/>
      <c r="B98" s="20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</row>
    <row r="99" spans="1:16" x14ac:dyDescent="0.25">
      <c r="A99" s="48" t="s">
        <v>106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</row>
    <row r="100" spans="1:16" x14ac:dyDescent="0.25">
      <c r="A100" s="47" t="s">
        <v>107</v>
      </c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</row>
    <row r="101" spans="1:16" x14ac:dyDescent="0.25">
      <c r="A101" s="47" t="s">
        <v>108</v>
      </c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</row>
    <row r="102" spans="1:16" x14ac:dyDescent="0.2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9"/>
    </row>
  </sheetData>
  <mergeCells count="16">
    <mergeCell ref="A101:P101"/>
    <mergeCell ref="I92:O92"/>
    <mergeCell ref="I93:O93"/>
    <mergeCell ref="I94:O94"/>
    <mergeCell ref="A96:P96"/>
    <mergeCell ref="A99:P99"/>
    <mergeCell ref="A100:P100"/>
    <mergeCell ref="A7:A8"/>
    <mergeCell ref="B7:B8"/>
    <mergeCell ref="C7:C8"/>
    <mergeCell ref="D7:P7"/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2021-10-08T14:56:41Z</cp:lastPrinted>
  <dcterms:created xsi:type="dcterms:W3CDTF">2021-10-08T14:41:34Z</dcterms:created>
  <dcterms:modified xsi:type="dcterms:W3CDTF">2021-10-08T14:57:25Z</dcterms:modified>
</cp:coreProperties>
</file>